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822" activeTab="0"/>
  </bookViews>
  <sheets>
    <sheet name="1020" sheetId="1" r:id="rId1"/>
  </sheets>
  <definedNames>
    <definedName name="_xlnm.Print_Area" localSheetId="0">'1020'!$A$1:$BL$115</definedName>
  </definedNames>
  <calcPr fullCalcOnLoad="1"/>
</workbook>
</file>

<file path=xl/sharedStrings.xml><?xml version="1.0" encoding="utf-8"?>
<sst xmlns="http://schemas.openxmlformats.org/spreadsheetml/2006/main" count="256" uniqueCount="139">
  <si>
    <t>потреба</t>
  </si>
  <si>
    <t xml:space="preserve">середньорічна вартість утримання одного учня 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</si>
  <si>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</si>
  <si>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</si>
  <si>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</si>
  <si>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</si>
  <si>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</si>
  <si>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0921</t>
  </si>
  <si>
    <r>
      <t xml:space="preserve">розрахунок  (обсяги фінансування </t>
    </r>
    <r>
      <rPr>
        <sz val="10"/>
        <rFont val="Times New Roman"/>
        <family val="1"/>
      </rPr>
      <t>/середньорічна чисельність учнів)</t>
    </r>
  </si>
  <si>
    <t>Показник 1</t>
  </si>
  <si>
    <t>25538000000</t>
  </si>
  <si>
    <t>Показник 2</t>
  </si>
  <si>
    <t>(код бюджету)</t>
  </si>
  <si>
    <t>(код Програмної класифікації видатків та кредитування місцевого бюджету)</t>
  </si>
  <si>
    <t>Створення умов для повноцінного і відповідального здобуття загальної середньої освіти в закладах загальної середньої освіти</t>
  </si>
  <si>
    <t>Забезпечити надання відповідних послуг закладами загальної середньої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</si>
  <si>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</si>
  <si>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</si>
  <si>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</si>
  <si>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</si>
  <si>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</si>
  <si>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1.8</t>
  </si>
  <si>
    <t>Начальник фінансового управління Ніжинської міської ради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</si>
  <si>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</si>
  <si>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</si>
  <si>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</si>
  <si>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1.3</t>
  </si>
  <si>
    <t>1.4</t>
  </si>
  <si>
    <t>1.5</t>
  </si>
  <si>
    <t>1.6</t>
  </si>
  <si>
    <t>2.1</t>
  </si>
  <si>
    <t>2.2</t>
  </si>
  <si>
    <t>3.1</t>
  </si>
  <si>
    <t>3.2</t>
  </si>
  <si>
    <t>4.1</t>
  </si>
  <si>
    <t>1.7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</si>
  <si>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</si>
  <si>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</si>
  <si>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</si>
  <si>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</si>
  <si>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</si>
  <si>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</si>
  <si>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</si>
  <si>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p4.7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</si>
  <si>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</si>
  <si>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</si>
  <si>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</si>
  <si>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</si>
  <si>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</si>
  <si>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</si>
  <si>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</si>
  <si>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</si>
  <si>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</si>
  <si>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</si>
  <si>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</si>
  <si>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</si>
  <si>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</si>
  <si>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</si>
  <si>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</si>
  <si>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</si>
  <si>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</si>
  <si>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</si>
  <si>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</si>
  <si>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</si>
  <si>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</si>
  <si>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</si>
  <si>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</si>
  <si>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</si>
  <si>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</si>
  <si>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</si>
  <si>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</si>
  <si>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</si>
  <si>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</si>
  <si>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</si>
  <si>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</si>
  <si>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</si>
  <si>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</si>
  <si>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</si>
  <si>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</si>
  <si>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</si>
  <si>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осіб</t>
  </si>
  <si>
    <t>Ефективності</t>
  </si>
  <si>
    <t>Якості</t>
  </si>
  <si>
    <t>Л.В. Писаренко</t>
  </si>
  <si>
    <t>гривень</t>
  </si>
  <si>
    <t>Наказ</t>
  </si>
  <si>
    <t>одиниць</t>
  </si>
  <si>
    <t>грн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</si>
  <si>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</si>
  <si>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</si>
  <si>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</si>
  <si>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</si>
  <si>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</si>
  <si>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</si>
  <si>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</si>
  <si>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</si>
  <si>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списковий склад</t>
  </si>
  <si>
    <t>Фінансове управління Ніжинської міської ради</t>
  </si>
  <si>
    <t>0611020</t>
  </si>
  <si>
    <t>Забезпечення надання послуг з загальної середньої освіти в денних загальноосвітніх закладах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</si>
  <si>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</si>
  <si>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</si>
  <si>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</si>
  <si>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кількість закладів</t>
  </si>
  <si>
    <t>середньорічна кількість класів</t>
  </si>
  <si>
    <t>середньорічна кількість груп  в дошкільному підрозділі ННВК</t>
  </si>
  <si>
    <t>середньорічне число ставок (штатних одиниць)</t>
  </si>
  <si>
    <t xml:space="preserve">середньорічне число посадових окладів (ставок) педагогічного персоналу 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</si>
  <si>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</si>
  <si>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</si>
  <si>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</si>
  <si>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02147606</t>
  </si>
  <si>
    <t>середньорічна чисельність учнів</t>
  </si>
  <si>
    <t>кількість дітей, що відвідують дошкільний підрозділ ННВК</t>
  </si>
  <si>
    <t>додаток 6 до рішення сесії</t>
  </si>
  <si>
    <t xml:space="preserve">Обсяги видатків на придбання обладнання та предметів довгострокового користування для закладів загальної середньої освіти </t>
  </si>
  <si>
    <t xml:space="preserve">Кількість необхідного  обладнання та предметів довгострокового користування для закладів загальної середньої освіти </t>
  </si>
  <si>
    <t xml:space="preserve">Середні витрати на придбання обладнання та предметів довгострокового користування для закладів загальної середньої освіти </t>
  </si>
  <si>
    <t>розрахунок: обсяг видатків/кількість обладнання (15000/1)</t>
  </si>
  <si>
    <t>Забезпечити надання відповідних послуг Ніжинська гімназія №2</t>
  </si>
  <si>
    <t>Показник 3</t>
  </si>
  <si>
    <t>Придбання обладнання та предметів довгострокового користування для Ніжинської гімназії №2</t>
  </si>
  <si>
    <t>Обсяги видатків на придбання обладнання та предметів довгострокового користування для  Ніжинської гімназії №2</t>
  </si>
  <si>
    <t>Кількість необхідного  обладнання та предметів довгострокового користування для   Ніжинської гімназії №2</t>
  </si>
  <si>
    <t>Середні витрати на придбання обладнання та предметів довгострокового користування для Ніжинської гімназії №2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</si>
  <si>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</si>
  <si>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</si>
  <si>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Програма "Соціальний захист учнів закладів загальної середньої освіти Ніжинської міської об'єднаної територіальної громади шляхом організації гарячого харчування у 2020 році"</t>
  </si>
  <si>
    <t>Міська цільова програма національно - патріотичного виховання дітей та  молоді Ніжинської міської об’єднаної територіальної громади на 2018-2020 роки</t>
  </si>
  <si>
    <t>Показник 4</t>
  </si>
  <si>
    <t>Забезпечити надання відповідних послуг закладами загальної середньої освіти (без Ніжинської гімназії № 2)</t>
  </si>
  <si>
    <t>Придбання обладнання та предметів довгострокового користування для закладів загальної середньої освіти                          (без Ніжинської гімназії № 2)</t>
  </si>
  <si>
    <t>Громадський бюджет "Облаштування привабливої громадської огорожі вздовж вул. Набережної та навколо історичної будівлі в м.Ніжині"</t>
  </si>
  <si>
    <t>Рівень виконання придбання обладнання та предметів довгострокового користування для Ніжинської гімназії №2</t>
  </si>
  <si>
    <t>розрахунок (касові видатки на звітний період/плановий обсяг видатків*100)</t>
  </si>
  <si>
    <t xml:space="preserve">Рівень виконання придбання обладнання та предметів довгострокового користування для закладів загальної середньої освіти </t>
  </si>
  <si>
    <t>розрахунок: обсяг видатків/кількість обладнання (676580/26)</t>
  </si>
  <si>
    <t>Конституція України, Бюджетний кодекс України, Закон України «Про Державний бюджет України на 2020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 скликання від 27.11.2019 року №25-63/2019,рішення Ніжинської міської ради VII скликання від 24.12.2019 року №7-65/2019, №8-65/2019, рішення Ніжинської міської ради VII скликання від 26.02.2020 року №18-68/2020, рішення Ніжинської міської ради VII скликання від 25.03.2020 року №5-70/2020, рішення Ніжинської міської ради VII скликання від 08.04.2020 року №4-71/2020, рішення Ніжинської міської ради VII скликання від 29.04.2020 року №9-72/2020.</t>
  </si>
  <si>
    <t>05.05.2020 року №123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</si>
</sst>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59"/>
      <name val="Times New Roman"/>
      <family val="1"/>
    </font>
    <font>
      <sz val="10"/>
      <color indexed="59"/>
      <name val="Arial Cyr"/>
      <family val="0"/>
    </font>
    <font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2" borderId="0" applyNumberFormat="0" applyBorder="0" applyAlignment="0" applyProtection="0"/>
    <xf numFmtId="0" fontId="44" fillId="8" borderId="0" applyNumberFormat="0" applyBorder="0" applyAlignment="0" applyProtection="0"/>
    <xf numFmtId="0" fontId="1" fillId="3" borderId="0" applyNumberFormat="0" applyBorder="0" applyAlignment="0" applyProtection="0"/>
    <xf numFmtId="0" fontId="44" fillId="9" borderId="0" applyNumberFormat="0" applyBorder="0" applyAlignment="0" applyProtection="0"/>
    <xf numFmtId="0" fontId="1" fillId="4" borderId="0" applyNumberFormat="0" applyBorder="0" applyAlignment="0" applyProtection="0"/>
    <xf numFmtId="0" fontId="44" fillId="10" borderId="0" applyNumberFormat="0" applyBorder="0" applyAlignment="0" applyProtection="0"/>
    <xf numFmtId="0" fontId="1" fillId="5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44" fillId="6" borderId="0" applyNumberFormat="0" applyBorder="0" applyAlignment="0" applyProtection="0"/>
    <xf numFmtId="0" fontId="1" fillId="13" borderId="0" applyNumberFormat="0" applyBorder="0" applyAlignment="0" applyProtection="0"/>
    <xf numFmtId="0" fontId="44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44" fillId="14" borderId="0" applyNumberFormat="0" applyBorder="0" applyAlignment="0" applyProtection="0"/>
    <xf numFmtId="0" fontId="1" fillId="21" borderId="0" applyNumberFormat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44" fillId="22" borderId="0" applyNumberFormat="0" applyBorder="0" applyAlignment="0" applyProtection="0"/>
    <xf numFmtId="0" fontId="1" fillId="5" borderId="0" applyNumberFormat="0" applyBorder="0" applyAlignment="0" applyProtection="0"/>
    <xf numFmtId="0" fontId="44" fillId="17" borderId="0" applyNumberFormat="0" applyBorder="0" applyAlignment="0" applyProtection="0"/>
    <xf numFmtId="0" fontId="1" fillId="20" borderId="0" applyNumberFormat="0" applyBorder="0" applyAlignment="0" applyProtection="0"/>
    <xf numFmtId="0" fontId="44" fillId="18" borderId="0" applyNumberFormat="0" applyBorder="0" applyAlignment="0" applyProtection="0"/>
    <xf numFmtId="0" fontId="1" fillId="23" borderId="0" applyNumberFormat="0" applyBorder="0" applyAlignment="0" applyProtection="0"/>
    <xf numFmtId="0" fontId="44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1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6" fillId="29" borderId="0" applyNumberFormat="0" applyBorder="0" applyAlignment="0" applyProtection="0"/>
    <xf numFmtId="0" fontId="46" fillId="24" borderId="0" applyNumberFormat="0" applyBorder="0" applyAlignment="0" applyProtection="0"/>
    <xf numFmtId="0" fontId="26" fillId="21" borderId="0" applyNumberFormat="0" applyBorder="0" applyAlignment="0" applyProtection="0"/>
    <xf numFmtId="0" fontId="46" fillId="25" borderId="0" applyNumberFormat="0" applyBorder="0" applyAlignment="0" applyProtection="0"/>
    <xf numFmtId="0" fontId="26" fillId="16" borderId="0" applyNumberFormat="0" applyBorder="0" applyAlignment="0" applyProtection="0"/>
    <xf numFmtId="0" fontId="46" fillId="30" borderId="0" applyNumberFormat="0" applyBorder="0" applyAlignment="0" applyProtection="0"/>
    <xf numFmtId="0" fontId="26" fillId="26" borderId="0" applyNumberFormat="0" applyBorder="0" applyAlignment="0" applyProtection="0"/>
    <xf numFmtId="0" fontId="46" fillId="31" borderId="0" applyNumberFormat="0" applyBorder="0" applyAlignment="0" applyProtection="0"/>
    <xf numFmtId="0" fontId="26" fillId="32" borderId="0" applyNumberFormat="0" applyBorder="0" applyAlignment="0" applyProtection="0"/>
    <xf numFmtId="0" fontId="46" fillId="27" borderId="0" applyNumberFormat="0" applyBorder="0" applyAlignment="0" applyProtection="0"/>
    <xf numFmtId="0" fontId="26" fillId="28" borderId="0" applyNumberFormat="0" applyBorder="0" applyAlignment="0" applyProtection="0"/>
    <xf numFmtId="0" fontId="46" fillId="3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8" fillId="40" borderId="0" applyNumberFormat="0" applyBorder="0" applyAlignment="0" applyProtection="0"/>
    <xf numFmtId="0" fontId="49" fillId="41" borderId="1" applyNumberFormat="0" applyAlignment="0" applyProtection="0"/>
    <xf numFmtId="0" fontId="50" fillId="42" borderId="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44" borderId="1" applyNumberFormat="0" applyAlignment="0" applyProtection="0"/>
    <xf numFmtId="0" fontId="57" fillId="0" borderId="6" applyNumberFormat="0" applyFill="0" applyAlignment="0" applyProtection="0"/>
    <xf numFmtId="0" fontId="58" fillId="45" borderId="0" applyNumberFormat="0" applyBorder="0" applyAlignment="0" applyProtection="0"/>
    <xf numFmtId="0" fontId="0" fillId="46" borderId="7" applyNumberFormat="0" applyFont="0" applyAlignment="0" applyProtection="0"/>
    <xf numFmtId="0" fontId="59" fillId="4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6" fillId="50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63" fillId="44" borderId="1" applyNumberFormat="0" applyAlignment="0" applyProtection="0"/>
    <xf numFmtId="0" fontId="18" fillId="13" borderId="10" applyNumberFormat="0" applyAlignment="0" applyProtection="0"/>
    <xf numFmtId="0" fontId="19" fillId="51" borderId="11" applyNumberFormat="0" applyAlignment="0" applyProtection="0"/>
    <xf numFmtId="0" fontId="20" fillId="5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43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25" fillId="0" borderId="15" applyNumberFormat="0" applyFill="0" applyAlignment="0" applyProtection="0"/>
    <xf numFmtId="0" fontId="66" fillId="42" borderId="2" applyNumberFormat="0" applyAlignment="0" applyProtection="0"/>
    <xf numFmtId="0" fontId="22" fillId="52" borderId="16" applyNumberFormat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53" borderId="0" applyNumberFormat="0" applyBorder="0" applyAlignment="0" applyProtection="0"/>
    <xf numFmtId="0" fontId="67" fillId="41" borderId="1" applyNumberFormat="0" applyAlignment="0" applyProtection="0"/>
    <xf numFmtId="0" fontId="68" fillId="0" borderId="9" applyNumberFormat="0" applyFill="0" applyAlignment="0" applyProtection="0"/>
    <xf numFmtId="0" fontId="16" fillId="3" borderId="0" applyNumberFormat="0" applyBorder="0" applyAlignment="0" applyProtection="0"/>
    <xf numFmtId="0" fontId="69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0" fillId="46" borderId="7" applyNumberFormat="0" applyFont="0" applyAlignment="0" applyProtection="0"/>
    <xf numFmtId="9" fontId="0" fillId="0" borderId="0" applyFont="0" applyFill="0" applyBorder="0" applyAlignment="0" applyProtection="0"/>
    <xf numFmtId="0" fontId="70" fillId="41" borderId="8" applyNumberFormat="0" applyAlignment="0" applyProtection="0"/>
    <xf numFmtId="0" fontId="21" fillId="0" borderId="18" applyNumberFormat="0" applyFill="0" applyAlignment="0" applyProtection="0"/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8" fillId="0" borderId="24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center" vertical="top" wrapText="1"/>
    </xf>
    <xf numFmtId="0" fontId="29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top" wrapText="1"/>
    </xf>
    <xf numFmtId="0" fontId="8" fillId="0" borderId="22" xfId="0" applyNumberFormat="1" applyFont="1" applyFill="1" applyBorder="1" applyAlignment="1">
      <alignment horizontal="center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2" xfId="47"/>
    <cellStyle name="40% — акцент2" xfId="48"/>
    <cellStyle name="40% - Акцент3" xfId="49"/>
    <cellStyle name="40% — акцент3" xfId="50"/>
    <cellStyle name="40% - Акцент4" xfId="51"/>
    <cellStyle name="40% — акцент4" xfId="52"/>
    <cellStyle name="40% - Акцент5" xfId="53"/>
    <cellStyle name="40% — акцент5" xfId="54"/>
    <cellStyle name="40% - Акцент6" xfId="55"/>
    <cellStyle name="40% — акцент6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Title" xfId="107"/>
    <cellStyle name="Total" xfId="108"/>
    <cellStyle name="Warning Text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Акцентування1" xfId="116"/>
    <cellStyle name="Акцентування2" xfId="117"/>
    <cellStyle name="Акцентування3" xfId="118"/>
    <cellStyle name="Акцентування4" xfId="119"/>
    <cellStyle name="Акцентування5" xfId="120"/>
    <cellStyle name="Акцентування6" xfId="121"/>
    <cellStyle name="Ввід" xfId="122"/>
    <cellStyle name="Ввод " xfId="123"/>
    <cellStyle name="Вывод" xfId="124"/>
    <cellStyle name="Вычисление" xfId="125"/>
    <cellStyle name="Currency" xfId="126"/>
    <cellStyle name="Currency [0]" xfId="127"/>
    <cellStyle name="Добре" xfId="128"/>
    <cellStyle name="Заголовок 1" xfId="129"/>
    <cellStyle name="Заголовок 2" xfId="130"/>
    <cellStyle name="Заголовок 3" xfId="131"/>
    <cellStyle name="Заголовок 4" xfId="132"/>
    <cellStyle name="Зв'язана клітинка" xfId="133"/>
    <cellStyle name="Итог" xfId="134"/>
    <cellStyle name="Контрольна клітинка" xfId="135"/>
    <cellStyle name="Контрольная ячейка" xfId="136"/>
    <cellStyle name="Назва" xfId="137"/>
    <cellStyle name="Название" xfId="138"/>
    <cellStyle name="Нейтральный" xfId="139"/>
    <cellStyle name="Обчислення" xfId="140"/>
    <cellStyle name="Підсумок" xfId="141"/>
    <cellStyle name="Плохой" xfId="142"/>
    <cellStyle name="Поганий" xfId="143"/>
    <cellStyle name="Пояснение" xfId="144"/>
    <cellStyle name="Примечание" xfId="145"/>
    <cellStyle name="Примітка" xfId="146"/>
    <cellStyle name="Percent" xfId="147"/>
    <cellStyle name="Результат" xfId="148"/>
    <cellStyle name="Связанная ячейка" xfId="149"/>
    <cellStyle name="Середній" xfId="150"/>
    <cellStyle name="Текст попередження" xfId="151"/>
    <cellStyle name="Текст пояснення" xfId="152"/>
    <cellStyle name="Текст предупреждения" xfId="153"/>
    <cellStyle name="Comma" xfId="154"/>
    <cellStyle name="Comma [0]" xfId="155"/>
    <cellStyle name="Хороший" xfId="156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15"/>
  <sheetViews>
    <sheetView tabSelected="1" view="pageBreakPreview" zoomScaleSheetLayoutView="100" zoomScalePageLayoutView="0" workbookViewId="0" topLeftCell="A109">
      <selection activeCell="D90" sqref="D90:T90"/>
    </sheetView>
  </sheetViews>
  <sheetFormatPr defaultColWidth="8.875" defaultRowHeight="12.75"/>
  <cols>
    <col min="1" max="10" width="2.875" style="1" customWidth="1"/>
    <col min="11" max="11" width="2.25390625" style="1" customWidth="1"/>
    <col min="12" max="54" width="2.875" style="1" customWidth="1"/>
    <col min="55" max="55" width="3.75390625" style="1" customWidth="1"/>
    <col min="56" max="65" width="2.875" style="1" customWidth="1"/>
    <col min="66" max="77" width="3.00390625" style="1" customWidth="1"/>
    <col min="78" max="78" width="4.75390625" style="1" customWidth="1"/>
    <col min="79" max="79" width="5.25390625" style="1" hidden="1" customWidth="1"/>
    <col min="80" max="80" width="13.25390625" style="1" bestFit="1" customWidth="1"/>
    <col min="81" max="16384" width="8.875" style="1" customWidth="1"/>
  </cols>
  <sheetData>
    <row r="1" spans="41:64" ht="35.25" customHeight="1">
      <c r="AO1" s="100" t="s">
        <v>59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97" t="s">
        <v>36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41:64" ht="15" customHeight="1">
      <c r="AO3" s="97" t="s">
        <v>85</v>
      </c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41:64" ht="18.75" customHeight="1">
      <c r="AO4" s="82" t="s">
        <v>91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41:64" ht="12.75">
      <c r="AO5" s="102" t="s">
        <v>48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41:58" ht="27" customHeight="1">
      <c r="AO6" s="84" t="s">
        <v>138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ht="9" customHeight="1"/>
    <row r="8" spans="1:64" ht="15.75" customHeight="1">
      <c r="A8" s="86" t="s">
        <v>49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</row>
    <row r="9" spans="1:64" ht="18.75" customHeight="1">
      <c r="A9" s="86" t="s">
        <v>100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</row>
    <row r="10" spans="1:64" ht="18.75" customHeight="1">
      <c r="A10" s="87" t="s">
        <v>75</v>
      </c>
      <c r="B10" s="87"/>
      <c r="C10" s="89" t="s">
        <v>94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8" t="s">
        <v>92</v>
      </c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90" t="s">
        <v>111</v>
      </c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>
      <c r="A11" s="103" t="s">
        <v>48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57" t="s">
        <v>102</v>
      </c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 t="s">
        <v>101</v>
      </c>
      <c r="BE11" s="57"/>
      <c r="BF11" s="57"/>
      <c r="BG11" s="57"/>
      <c r="BH11" s="57"/>
      <c r="BI11" s="57"/>
      <c r="BJ11" s="57"/>
      <c r="BK11" s="57"/>
      <c r="BL11" s="57"/>
    </row>
    <row r="12" spans="1:64" ht="18.75" customHeight="1">
      <c r="A12" s="87" t="s">
        <v>41</v>
      </c>
      <c r="B12" s="87"/>
      <c r="C12" s="89" t="s">
        <v>94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8" t="s">
        <v>93</v>
      </c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90" t="s">
        <v>111</v>
      </c>
      <c r="BE12" s="90"/>
      <c r="BF12" s="90"/>
      <c r="BG12" s="90"/>
      <c r="BH12" s="90"/>
      <c r="BI12" s="90"/>
      <c r="BJ12" s="90"/>
      <c r="BK12" s="90"/>
      <c r="BL12" s="90"/>
    </row>
    <row r="13" spans="1:64" ht="30" customHeight="1">
      <c r="A13" s="103" t="s">
        <v>37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57" t="s">
        <v>23</v>
      </c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 t="s">
        <v>101</v>
      </c>
      <c r="BE13" s="57"/>
      <c r="BF13" s="57"/>
      <c r="BG13" s="57"/>
      <c r="BH13" s="57"/>
      <c r="BI13" s="57"/>
      <c r="BJ13" s="57"/>
      <c r="BK13" s="57"/>
      <c r="BL13" s="57"/>
    </row>
    <row r="14" spans="1:64" ht="28.5" customHeight="1">
      <c r="A14" s="87" t="s">
        <v>76</v>
      </c>
      <c r="B14" s="87"/>
      <c r="C14" s="104" t="s">
        <v>98</v>
      </c>
      <c r="D14" s="104"/>
      <c r="E14" s="104"/>
      <c r="F14" s="104"/>
      <c r="G14" s="104"/>
      <c r="H14" s="104"/>
      <c r="I14" s="104"/>
      <c r="J14" s="21"/>
      <c r="K14" s="104" t="s">
        <v>19</v>
      </c>
      <c r="L14" s="104"/>
      <c r="M14" s="104"/>
      <c r="N14" s="104"/>
      <c r="O14" s="104"/>
      <c r="P14" s="104"/>
      <c r="Q14" s="104"/>
      <c r="R14" s="22"/>
      <c r="S14" s="22"/>
      <c r="T14" s="22"/>
      <c r="U14" s="88" t="s">
        <v>7</v>
      </c>
      <c r="V14" s="88"/>
      <c r="W14" s="88"/>
      <c r="X14" s="88"/>
      <c r="Y14" s="88"/>
      <c r="Z14" s="22"/>
      <c r="AA14" s="105" t="s">
        <v>20</v>
      </c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90" t="s">
        <v>10</v>
      </c>
      <c r="BE14" s="90"/>
      <c r="BF14" s="90"/>
      <c r="BG14" s="90"/>
      <c r="BH14" s="90"/>
      <c r="BI14" s="90"/>
      <c r="BJ14" s="90"/>
      <c r="BK14" s="90"/>
      <c r="BL14" s="90"/>
    </row>
    <row r="15" spans="1:64" ht="67.5" customHeight="1">
      <c r="A15" s="103" t="s">
        <v>13</v>
      </c>
      <c r="B15" s="103"/>
      <c r="C15" s="103"/>
      <c r="D15" s="103"/>
      <c r="E15" s="103"/>
      <c r="F15" s="103"/>
      <c r="G15" s="103"/>
      <c r="H15" s="103"/>
      <c r="I15" s="103"/>
      <c r="J15" s="103" t="s">
        <v>16</v>
      </c>
      <c r="K15" s="103"/>
      <c r="L15" s="103"/>
      <c r="M15" s="103"/>
      <c r="N15" s="103"/>
      <c r="O15" s="103"/>
      <c r="P15" s="103"/>
      <c r="Q15" s="103"/>
      <c r="R15" s="103"/>
      <c r="S15" s="57" t="s">
        <v>17</v>
      </c>
      <c r="T15" s="57"/>
      <c r="U15" s="57"/>
      <c r="V15" s="57"/>
      <c r="W15" s="57"/>
      <c r="X15" s="57"/>
      <c r="Y15" s="57"/>
      <c r="Z15" s="57"/>
      <c r="AA15" s="23"/>
      <c r="AB15" s="23"/>
      <c r="AC15" s="23"/>
      <c r="AD15" s="23"/>
      <c r="AE15" s="57" t="s">
        <v>18</v>
      </c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 t="s">
        <v>12</v>
      </c>
      <c r="BE15" s="57"/>
      <c r="BF15" s="57"/>
      <c r="BG15" s="57"/>
      <c r="BH15" s="57"/>
      <c r="BI15" s="57"/>
      <c r="BJ15" s="57"/>
      <c r="BK15" s="57"/>
      <c r="BL15" s="57"/>
    </row>
    <row r="16" spans="1:64" ht="16.5" customHeight="1">
      <c r="A16" s="98" t="s">
        <v>72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9">
        <f>AS16+I17</f>
        <v>157901220.52</v>
      </c>
      <c r="V16" s="99"/>
      <c r="W16" s="99"/>
      <c r="X16" s="99"/>
      <c r="Y16" s="99"/>
      <c r="Z16" s="99"/>
      <c r="AA16" s="99"/>
      <c r="AB16" s="99"/>
      <c r="AC16" s="99"/>
      <c r="AD16" s="99"/>
      <c r="AE16" s="101" t="s">
        <v>73</v>
      </c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99">
        <f>138483070+8883990+20000+1989500-174233+33920+2092901.52+15000+1443351.5+488570.5+22970</f>
        <v>153299040.52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2" t="s">
        <v>51</v>
      </c>
      <c r="BE16" s="92"/>
      <c r="BF16" s="92"/>
      <c r="BG16" s="92"/>
      <c r="BH16" s="92"/>
      <c r="BI16" s="92"/>
      <c r="BJ16" s="92"/>
      <c r="BK16" s="92"/>
      <c r="BL16" s="92"/>
    </row>
    <row r="17" spans="1:64" ht="14.25" customHeight="1">
      <c r="A17" s="92" t="s">
        <v>50</v>
      </c>
      <c r="B17" s="92"/>
      <c r="C17" s="92"/>
      <c r="D17" s="92"/>
      <c r="E17" s="92"/>
      <c r="F17" s="92"/>
      <c r="G17" s="92"/>
      <c r="H17" s="92"/>
      <c r="I17" s="99">
        <v>4602180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2" t="s">
        <v>52</v>
      </c>
      <c r="U17" s="92"/>
      <c r="V17" s="92"/>
      <c r="W17" s="92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6"/>
      <c r="BE17" s="6"/>
      <c r="BF17" s="6"/>
      <c r="BG17" s="6"/>
      <c r="BH17" s="6"/>
      <c r="BI17" s="6"/>
      <c r="BJ17" s="3"/>
      <c r="BK17" s="3"/>
      <c r="BL17" s="3"/>
    </row>
    <row r="18" spans="1:64" ht="20.25" customHeight="1">
      <c r="A18" s="97" t="s">
        <v>61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</row>
    <row r="19" spans="1:64" ht="90.75" customHeight="1">
      <c r="A19" s="91" t="s">
        <v>137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64" ht="20.25" customHeight="1">
      <c r="A20" s="92" t="s">
        <v>60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</row>
    <row r="21" spans="1:64" ht="14.25" customHeight="1">
      <c r="A21" s="96" t="s">
        <v>56</v>
      </c>
      <c r="B21" s="96"/>
      <c r="C21" s="96"/>
      <c r="D21" s="96"/>
      <c r="E21" s="96"/>
      <c r="F21" s="96"/>
      <c r="G21" s="93" t="s">
        <v>64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5"/>
    </row>
    <row r="22" spans="1:64" ht="11.25" customHeight="1">
      <c r="A22" s="55">
        <v>1</v>
      </c>
      <c r="B22" s="55"/>
      <c r="C22" s="55"/>
      <c r="D22" s="55"/>
      <c r="E22" s="55"/>
      <c r="F22" s="55"/>
      <c r="G22" s="93">
        <v>2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5"/>
    </row>
    <row r="23" spans="1:79" ht="15.75">
      <c r="A23" s="51">
        <v>1</v>
      </c>
      <c r="B23" s="51"/>
      <c r="C23" s="51"/>
      <c r="D23" s="51"/>
      <c r="E23" s="51"/>
      <c r="F23" s="51"/>
      <c r="G23" s="118" t="s">
        <v>14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20"/>
      <c r="CA23" s="1" t="s">
        <v>71</v>
      </c>
    </row>
    <row r="24" spans="1:64" ht="20.25" customHeight="1">
      <c r="A24" s="92" t="s">
        <v>62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</row>
    <row r="25" spans="1:64" ht="21" customHeight="1">
      <c r="A25" s="91" t="s">
        <v>99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ht="18.75" customHeight="1">
      <c r="A26" s="92" t="s">
        <v>63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64" ht="18" customHeight="1">
      <c r="A27" s="96" t="s">
        <v>56</v>
      </c>
      <c r="B27" s="96"/>
      <c r="C27" s="96"/>
      <c r="D27" s="96"/>
      <c r="E27" s="96"/>
      <c r="F27" s="96"/>
      <c r="G27" s="93" t="s">
        <v>53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5"/>
    </row>
    <row r="28" spans="1:64" ht="12.75" customHeight="1">
      <c r="A28" s="55">
        <v>1</v>
      </c>
      <c r="B28" s="55"/>
      <c r="C28" s="55"/>
      <c r="D28" s="55"/>
      <c r="E28" s="55"/>
      <c r="F28" s="55"/>
      <c r="G28" s="93">
        <v>2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5"/>
    </row>
    <row r="29" spans="1:79" ht="15.75" customHeight="1">
      <c r="A29" s="51">
        <v>1</v>
      </c>
      <c r="B29" s="51"/>
      <c r="C29" s="51"/>
      <c r="D29" s="51"/>
      <c r="E29" s="51"/>
      <c r="F29" s="51"/>
      <c r="G29" s="113" t="s">
        <v>15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5"/>
      <c r="CA29" s="1" t="s">
        <v>44</v>
      </c>
    </row>
    <row r="30" spans="1:120" ht="15" customHeight="1">
      <c r="A30" s="59">
        <v>2</v>
      </c>
      <c r="B30" s="60"/>
      <c r="C30" s="60"/>
      <c r="D30" s="60"/>
      <c r="E30" s="60"/>
      <c r="F30" s="61"/>
      <c r="G30" s="113" t="s">
        <v>119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1" t="s">
        <v>43</v>
      </c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</row>
    <row r="31" spans="1:64" ht="18.75" customHeight="1">
      <c r="A31" s="92" t="s">
        <v>65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 customHeight="1">
      <c r="A32" s="106" t="s">
        <v>84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8"/>
    </row>
    <row r="33" spans="1:64" ht="15.75" customHeight="1">
      <c r="A33" s="55" t="s">
        <v>56</v>
      </c>
      <c r="B33" s="55"/>
      <c r="C33" s="55"/>
      <c r="D33" s="56" t="s">
        <v>54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8"/>
      <c r="AK33" s="56" t="s">
        <v>57</v>
      </c>
      <c r="AL33" s="57"/>
      <c r="AM33" s="57"/>
      <c r="AN33" s="57"/>
      <c r="AO33" s="57"/>
      <c r="AP33" s="57"/>
      <c r="AQ33" s="57"/>
      <c r="AR33" s="57"/>
      <c r="AS33" s="57"/>
      <c r="AT33" s="58"/>
      <c r="AU33" s="55" t="s">
        <v>58</v>
      </c>
      <c r="AV33" s="55"/>
      <c r="AW33" s="55"/>
      <c r="AX33" s="55"/>
      <c r="AY33" s="55"/>
      <c r="AZ33" s="55"/>
      <c r="BA33" s="55"/>
      <c r="BB33" s="55"/>
      <c r="BC33" s="55"/>
      <c r="BD33" s="55" t="s">
        <v>55</v>
      </c>
      <c r="BE33" s="55"/>
      <c r="BF33" s="55"/>
      <c r="BG33" s="55"/>
      <c r="BH33" s="55"/>
      <c r="BI33" s="55"/>
      <c r="BJ33" s="55"/>
      <c r="BK33" s="55"/>
      <c r="BL33" s="55"/>
    </row>
    <row r="34" spans="1:64" ht="21" customHeight="1">
      <c r="A34" s="55"/>
      <c r="B34" s="55"/>
      <c r="C34" s="55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9"/>
      <c r="AK34" s="107"/>
      <c r="AL34" s="108"/>
      <c r="AM34" s="108"/>
      <c r="AN34" s="108"/>
      <c r="AO34" s="108"/>
      <c r="AP34" s="108"/>
      <c r="AQ34" s="108"/>
      <c r="AR34" s="108"/>
      <c r="AS34" s="108"/>
      <c r="AT34" s="109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64" ht="15" customHeight="1">
      <c r="A35" s="55">
        <v>1</v>
      </c>
      <c r="B35" s="55"/>
      <c r="C35" s="55"/>
      <c r="D35" s="62">
        <v>2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4"/>
      <c r="AK35" s="62">
        <v>3</v>
      </c>
      <c r="AL35" s="63"/>
      <c r="AM35" s="63"/>
      <c r="AN35" s="63"/>
      <c r="AO35" s="63"/>
      <c r="AP35" s="63"/>
      <c r="AQ35" s="63"/>
      <c r="AR35" s="63"/>
      <c r="AS35" s="63"/>
      <c r="AT35" s="64"/>
      <c r="AU35" s="55">
        <v>4</v>
      </c>
      <c r="AV35" s="55"/>
      <c r="AW35" s="55"/>
      <c r="AX35" s="55"/>
      <c r="AY35" s="55"/>
      <c r="AZ35" s="55"/>
      <c r="BA35" s="55"/>
      <c r="BB35" s="55"/>
      <c r="BC35" s="55"/>
      <c r="BD35" s="55">
        <v>5</v>
      </c>
      <c r="BE35" s="55"/>
      <c r="BF35" s="55"/>
      <c r="BG35" s="55"/>
      <c r="BH35" s="55"/>
      <c r="BI35" s="55"/>
      <c r="BJ35" s="55"/>
      <c r="BK35" s="55"/>
      <c r="BL35" s="55"/>
    </row>
    <row r="36" spans="1:79" ht="19.5" customHeight="1">
      <c r="A36" s="51">
        <v>1</v>
      </c>
      <c r="B36" s="51"/>
      <c r="C36" s="51"/>
      <c r="D36" s="110" t="s">
        <v>130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2"/>
      <c r="AK36" s="66">
        <f>138483070-6473020+8704490+20000+1989500-174233+33920+2092901.52+15000+1443351.5+488570.5+20420</f>
        <v>146643970.52</v>
      </c>
      <c r="AL36" s="67"/>
      <c r="AM36" s="67"/>
      <c r="AN36" s="67"/>
      <c r="AO36" s="67"/>
      <c r="AP36" s="67"/>
      <c r="AQ36" s="67"/>
      <c r="AR36" s="67"/>
      <c r="AS36" s="67"/>
      <c r="AT36" s="68"/>
      <c r="AU36" s="41">
        <f>3926100-161150</f>
        <v>3764950</v>
      </c>
      <c r="AV36" s="41"/>
      <c r="AW36" s="41"/>
      <c r="AX36" s="41"/>
      <c r="AY36" s="41"/>
      <c r="AZ36" s="41"/>
      <c r="BA36" s="41"/>
      <c r="BB36" s="41"/>
      <c r="BC36" s="41"/>
      <c r="BD36" s="41">
        <f>AK36+AU36</f>
        <v>150408920.52</v>
      </c>
      <c r="BE36" s="41"/>
      <c r="BF36" s="41"/>
      <c r="BG36" s="41"/>
      <c r="BH36" s="41"/>
      <c r="BI36" s="41"/>
      <c r="BJ36" s="41"/>
      <c r="BK36" s="41"/>
      <c r="BL36" s="41"/>
      <c r="CA36" s="1" t="s">
        <v>45</v>
      </c>
    </row>
    <row r="37" spans="1:79" ht="16.5" customHeight="1">
      <c r="A37" s="59">
        <v>2</v>
      </c>
      <c r="B37" s="60"/>
      <c r="C37" s="61"/>
      <c r="D37" s="110" t="s">
        <v>119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2"/>
      <c r="AK37" s="66">
        <f>6473020+179500+2550</f>
        <v>6655070</v>
      </c>
      <c r="AL37" s="67"/>
      <c r="AM37" s="67"/>
      <c r="AN37" s="67"/>
      <c r="AO37" s="67"/>
      <c r="AP37" s="67"/>
      <c r="AQ37" s="67"/>
      <c r="AR37" s="67"/>
      <c r="AS37" s="67"/>
      <c r="AT37" s="68"/>
      <c r="AU37" s="41">
        <v>161150</v>
      </c>
      <c r="AV37" s="41"/>
      <c r="AW37" s="41"/>
      <c r="AX37" s="41"/>
      <c r="AY37" s="41"/>
      <c r="AZ37" s="41"/>
      <c r="BA37" s="41"/>
      <c r="BB37" s="41"/>
      <c r="BC37" s="41"/>
      <c r="BD37" s="41">
        <f>AK37+AU37</f>
        <v>6816220</v>
      </c>
      <c r="BE37" s="41"/>
      <c r="BF37" s="41"/>
      <c r="BG37" s="41"/>
      <c r="BH37" s="41"/>
      <c r="BI37" s="41"/>
      <c r="BJ37" s="41"/>
      <c r="BK37" s="41"/>
      <c r="BL37" s="41"/>
      <c r="CA37" s="1" t="s">
        <v>45</v>
      </c>
    </row>
    <row r="38" spans="1:79" ht="28.5" customHeight="1">
      <c r="A38" s="59">
        <v>3</v>
      </c>
      <c r="B38" s="60"/>
      <c r="C38" s="61"/>
      <c r="D38" s="110" t="s">
        <v>131</v>
      </c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2"/>
      <c r="AK38" s="66"/>
      <c r="AL38" s="67"/>
      <c r="AM38" s="67"/>
      <c r="AN38" s="67"/>
      <c r="AO38" s="67"/>
      <c r="AP38" s="67"/>
      <c r="AQ38" s="67"/>
      <c r="AR38" s="67"/>
      <c r="AS38" s="67"/>
      <c r="AT38" s="68"/>
      <c r="AU38" s="66">
        <f>676580-15500</f>
        <v>661080</v>
      </c>
      <c r="AV38" s="67"/>
      <c r="AW38" s="67"/>
      <c r="AX38" s="67"/>
      <c r="AY38" s="67"/>
      <c r="AZ38" s="67"/>
      <c r="BA38" s="67"/>
      <c r="BB38" s="67"/>
      <c r="BC38" s="68"/>
      <c r="BD38" s="41">
        <f>AK38+AU38</f>
        <v>661080</v>
      </c>
      <c r="BE38" s="41"/>
      <c r="BF38" s="41"/>
      <c r="BG38" s="41"/>
      <c r="BH38" s="41"/>
      <c r="BI38" s="41"/>
      <c r="BJ38" s="41"/>
      <c r="BK38" s="41"/>
      <c r="BL38" s="41"/>
      <c r="CA38" s="1" t="s">
        <v>45</v>
      </c>
    </row>
    <row r="39" spans="1:64" ht="17.25" customHeight="1">
      <c r="A39" s="59">
        <v>4</v>
      </c>
      <c r="B39" s="60"/>
      <c r="C39" s="61"/>
      <c r="D39" s="110" t="s">
        <v>121</v>
      </c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2"/>
      <c r="AK39" s="66"/>
      <c r="AL39" s="67"/>
      <c r="AM39" s="67"/>
      <c r="AN39" s="67"/>
      <c r="AO39" s="67"/>
      <c r="AP39" s="67"/>
      <c r="AQ39" s="67"/>
      <c r="AR39" s="67"/>
      <c r="AS39" s="67"/>
      <c r="AT39" s="68"/>
      <c r="AU39" s="66">
        <v>15000</v>
      </c>
      <c r="AV39" s="67"/>
      <c r="AW39" s="67"/>
      <c r="AX39" s="67"/>
      <c r="AY39" s="67"/>
      <c r="AZ39" s="67"/>
      <c r="BA39" s="67"/>
      <c r="BB39" s="67"/>
      <c r="BC39" s="68"/>
      <c r="BD39" s="41">
        <f>AK39+AU39</f>
        <v>15000</v>
      </c>
      <c r="BE39" s="41"/>
      <c r="BF39" s="41"/>
      <c r="BG39" s="41"/>
      <c r="BH39" s="41"/>
      <c r="BI39" s="41"/>
      <c r="BJ39" s="41"/>
      <c r="BK39" s="41"/>
      <c r="BL39" s="41"/>
    </row>
    <row r="40" spans="1:79" s="9" customFormat="1" ht="21" customHeight="1">
      <c r="A40" s="28"/>
      <c r="B40" s="28"/>
      <c r="C40" s="28"/>
      <c r="D40" s="52" t="s">
        <v>55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4"/>
      <c r="AK40" s="65">
        <f>AK36+AK37+AK38+AK39</f>
        <v>153299040.52</v>
      </c>
      <c r="AL40" s="65"/>
      <c r="AM40" s="65"/>
      <c r="AN40" s="65"/>
      <c r="AO40" s="65"/>
      <c r="AP40" s="65"/>
      <c r="AQ40" s="65"/>
      <c r="AR40" s="65"/>
      <c r="AS40" s="65"/>
      <c r="AT40" s="65"/>
      <c r="AU40" s="65">
        <f>AU36+AU37+AU38+AU39</f>
        <v>4602180</v>
      </c>
      <c r="AV40" s="65"/>
      <c r="AW40" s="65"/>
      <c r="AX40" s="65"/>
      <c r="AY40" s="65"/>
      <c r="AZ40" s="65"/>
      <c r="BA40" s="65"/>
      <c r="BB40" s="65"/>
      <c r="BC40" s="65"/>
      <c r="BD40" s="65">
        <f>SUM(BD36:BD39)</f>
        <v>157901220.52</v>
      </c>
      <c r="BE40" s="65"/>
      <c r="BF40" s="65"/>
      <c r="BG40" s="65"/>
      <c r="BH40" s="65"/>
      <c r="BI40" s="65"/>
      <c r="BJ40" s="65"/>
      <c r="BK40" s="65"/>
      <c r="BL40" s="65"/>
      <c r="CA40" s="9" t="s">
        <v>46</v>
      </c>
    </row>
    <row r="41" spans="1:64" ht="21" customHeight="1">
      <c r="A41" s="97" t="s">
        <v>125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</row>
    <row r="42" spans="1:64" ht="9.75" customHeight="1">
      <c r="A42" s="121" t="s">
        <v>84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8"/>
    </row>
    <row r="43" spans="1:64" ht="15.75" customHeight="1">
      <c r="A43" s="56" t="s">
        <v>56</v>
      </c>
      <c r="B43" s="57"/>
      <c r="C43" s="58"/>
      <c r="D43" s="56" t="s">
        <v>126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8"/>
      <c r="AK43" s="56" t="s">
        <v>57</v>
      </c>
      <c r="AL43" s="57"/>
      <c r="AM43" s="57"/>
      <c r="AN43" s="57"/>
      <c r="AO43" s="57"/>
      <c r="AP43" s="57"/>
      <c r="AQ43" s="57"/>
      <c r="AR43" s="57"/>
      <c r="AS43" s="57"/>
      <c r="AT43" s="58"/>
      <c r="AU43" s="56" t="s">
        <v>58</v>
      </c>
      <c r="AV43" s="57"/>
      <c r="AW43" s="57"/>
      <c r="AX43" s="57"/>
      <c r="AY43" s="57"/>
      <c r="AZ43" s="57"/>
      <c r="BA43" s="57"/>
      <c r="BB43" s="57"/>
      <c r="BC43" s="58"/>
      <c r="BD43" s="56" t="s">
        <v>55</v>
      </c>
      <c r="BE43" s="57"/>
      <c r="BF43" s="57"/>
      <c r="BG43" s="57"/>
      <c r="BH43" s="57"/>
      <c r="BI43" s="57"/>
      <c r="BJ43" s="57"/>
      <c r="BK43" s="57"/>
      <c r="BL43" s="58"/>
    </row>
    <row r="44" spans="1:64" ht="13.5" customHeight="1">
      <c r="A44" s="51">
        <v>1</v>
      </c>
      <c r="B44" s="51"/>
      <c r="C44" s="51"/>
      <c r="D44" s="59">
        <v>2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1"/>
      <c r="AK44" s="51">
        <v>3</v>
      </c>
      <c r="AL44" s="51"/>
      <c r="AM44" s="51"/>
      <c r="AN44" s="51"/>
      <c r="AO44" s="51"/>
      <c r="AP44" s="51"/>
      <c r="AQ44" s="51"/>
      <c r="AR44" s="51"/>
      <c r="AS44" s="51"/>
      <c r="AT44" s="51"/>
      <c r="AU44" s="51">
        <v>4</v>
      </c>
      <c r="AV44" s="51"/>
      <c r="AW44" s="51"/>
      <c r="AX44" s="51"/>
      <c r="AY44" s="51"/>
      <c r="AZ44" s="51"/>
      <c r="BA44" s="51"/>
      <c r="BB44" s="51"/>
      <c r="BC44" s="51"/>
      <c r="BD44" s="51">
        <v>5</v>
      </c>
      <c r="BE44" s="51"/>
      <c r="BF44" s="51"/>
      <c r="BG44" s="51"/>
      <c r="BH44" s="51"/>
      <c r="BI44" s="51"/>
      <c r="BJ44" s="51"/>
      <c r="BK44" s="51"/>
      <c r="BL44" s="51"/>
    </row>
    <row r="45" spans="1:79" s="9" customFormat="1" ht="28.5" customHeight="1">
      <c r="A45" s="51">
        <v>1</v>
      </c>
      <c r="B45" s="51"/>
      <c r="C45" s="51"/>
      <c r="D45" s="110" t="s">
        <v>127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2"/>
      <c r="AK45" s="41">
        <f>4500000+3473160-174233</f>
        <v>7798927</v>
      </c>
      <c r="AL45" s="41"/>
      <c r="AM45" s="41"/>
      <c r="AN45" s="41"/>
      <c r="AO45" s="41"/>
      <c r="AP45" s="41"/>
      <c r="AQ45" s="41"/>
      <c r="AR45" s="41"/>
      <c r="AS45" s="41"/>
      <c r="AT45" s="41"/>
      <c r="AU45" s="41">
        <v>2569320</v>
      </c>
      <c r="AV45" s="41"/>
      <c r="AW45" s="41"/>
      <c r="AX45" s="41"/>
      <c r="AY45" s="41"/>
      <c r="AZ45" s="41"/>
      <c r="BA45" s="41"/>
      <c r="BB45" s="41"/>
      <c r="BC45" s="41"/>
      <c r="BD45" s="41">
        <f>AK45+AU45</f>
        <v>10368247</v>
      </c>
      <c r="BE45" s="41"/>
      <c r="BF45" s="41"/>
      <c r="BG45" s="41"/>
      <c r="BH45" s="41"/>
      <c r="BI45" s="41"/>
      <c r="BJ45" s="41"/>
      <c r="BK45" s="41"/>
      <c r="BL45" s="41"/>
      <c r="CA45" s="9" t="s">
        <v>46</v>
      </c>
    </row>
    <row r="46" spans="1:79" s="9" customFormat="1" ht="26.25" customHeight="1">
      <c r="A46" s="51">
        <v>2</v>
      </c>
      <c r="B46" s="51"/>
      <c r="C46" s="51"/>
      <c r="D46" s="110" t="s">
        <v>128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41">
        <v>55000</v>
      </c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>
        <f>AK46+AU46</f>
        <v>55000</v>
      </c>
      <c r="BE46" s="41"/>
      <c r="BF46" s="41"/>
      <c r="BG46" s="41"/>
      <c r="BH46" s="41"/>
      <c r="BI46" s="41"/>
      <c r="BJ46" s="41"/>
      <c r="BK46" s="41"/>
      <c r="BL46" s="41"/>
      <c r="CA46" s="9" t="s">
        <v>46</v>
      </c>
    </row>
    <row r="47" spans="1:79" s="9" customFormat="1" ht="26.25" customHeight="1">
      <c r="A47" s="51">
        <v>3</v>
      </c>
      <c r="B47" s="51"/>
      <c r="C47" s="51"/>
      <c r="D47" s="110" t="s">
        <v>132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2"/>
      <c r="AK47" s="41">
        <v>399830</v>
      </c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>
        <f>AK47+AU47</f>
        <v>399830</v>
      </c>
      <c r="BE47" s="41"/>
      <c r="BF47" s="41"/>
      <c r="BG47" s="41"/>
      <c r="BH47" s="41"/>
      <c r="BI47" s="41"/>
      <c r="BJ47" s="41"/>
      <c r="BK47" s="41"/>
      <c r="BL47" s="41"/>
      <c r="CA47" s="9" t="s">
        <v>46</v>
      </c>
    </row>
    <row r="48" spans="1:79" s="9" customFormat="1" ht="21" customHeight="1">
      <c r="A48" s="28"/>
      <c r="B48" s="28"/>
      <c r="C48" s="28"/>
      <c r="D48" s="52" t="s">
        <v>55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4"/>
      <c r="AK48" s="65">
        <f>AK45+AK46+AK47</f>
        <v>8253757</v>
      </c>
      <c r="AL48" s="65"/>
      <c r="AM48" s="65"/>
      <c r="AN48" s="65"/>
      <c r="AO48" s="65"/>
      <c r="AP48" s="65"/>
      <c r="AQ48" s="65"/>
      <c r="AR48" s="65"/>
      <c r="AS48" s="65"/>
      <c r="AT48" s="65"/>
      <c r="AU48" s="65">
        <v>2569320</v>
      </c>
      <c r="AV48" s="65"/>
      <c r="AW48" s="65"/>
      <c r="AX48" s="65"/>
      <c r="AY48" s="65"/>
      <c r="AZ48" s="65"/>
      <c r="BA48" s="65"/>
      <c r="BB48" s="65"/>
      <c r="BC48" s="65"/>
      <c r="BD48" s="65">
        <f>BD45+BD46+BD47</f>
        <v>10823077</v>
      </c>
      <c r="BE48" s="65"/>
      <c r="BF48" s="65"/>
      <c r="BG48" s="65"/>
      <c r="BH48" s="65"/>
      <c r="BI48" s="65"/>
      <c r="BJ48" s="65"/>
      <c r="BK48" s="65"/>
      <c r="BL48" s="65"/>
      <c r="CA48" s="9" t="s">
        <v>46</v>
      </c>
    </row>
    <row r="49" spans="1:64" ht="24" customHeight="1">
      <c r="A49" s="92" t="s">
        <v>66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</row>
    <row r="50" spans="1:64" ht="30" customHeight="1">
      <c r="A50" s="55" t="s">
        <v>56</v>
      </c>
      <c r="B50" s="55"/>
      <c r="C50" s="55"/>
      <c r="D50" s="55" t="s">
        <v>67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55" t="s">
        <v>39</v>
      </c>
      <c r="V50" s="55"/>
      <c r="W50" s="55"/>
      <c r="X50" s="55"/>
      <c r="Y50" s="55"/>
      <c r="Z50" s="62" t="s">
        <v>38</v>
      </c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4"/>
      <c r="AO50" s="62" t="s">
        <v>57</v>
      </c>
      <c r="AP50" s="63"/>
      <c r="AQ50" s="63"/>
      <c r="AR50" s="63"/>
      <c r="AS50" s="63"/>
      <c r="AT50" s="63"/>
      <c r="AU50" s="63"/>
      <c r="AV50" s="64"/>
      <c r="AW50" s="62" t="s">
        <v>58</v>
      </c>
      <c r="AX50" s="63"/>
      <c r="AY50" s="63"/>
      <c r="AZ50" s="63"/>
      <c r="BA50" s="63"/>
      <c r="BB50" s="63"/>
      <c r="BC50" s="63"/>
      <c r="BD50" s="64"/>
      <c r="BE50" s="62" t="s">
        <v>55</v>
      </c>
      <c r="BF50" s="63"/>
      <c r="BG50" s="63"/>
      <c r="BH50" s="63"/>
      <c r="BI50" s="63"/>
      <c r="BJ50" s="63"/>
      <c r="BK50" s="63"/>
      <c r="BL50" s="64"/>
    </row>
    <row r="51" spans="1:64" ht="12.75" customHeight="1">
      <c r="A51" s="51">
        <v>1</v>
      </c>
      <c r="B51" s="51"/>
      <c r="C51" s="51"/>
      <c r="D51" s="51">
        <v>2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60">
        <v>3</v>
      </c>
      <c r="V51" s="60"/>
      <c r="W51" s="60"/>
      <c r="X51" s="60"/>
      <c r="Y51" s="61"/>
      <c r="Z51" s="59">
        <v>4</v>
      </c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1"/>
      <c r="AO51" s="51">
        <v>5</v>
      </c>
      <c r="AP51" s="51"/>
      <c r="AQ51" s="51"/>
      <c r="AR51" s="51"/>
      <c r="AS51" s="51"/>
      <c r="AT51" s="51"/>
      <c r="AU51" s="51"/>
      <c r="AV51" s="51"/>
      <c r="AW51" s="51">
        <v>6</v>
      </c>
      <c r="AX51" s="51"/>
      <c r="AY51" s="51"/>
      <c r="AZ51" s="51"/>
      <c r="BA51" s="51"/>
      <c r="BB51" s="51"/>
      <c r="BC51" s="51"/>
      <c r="BD51" s="51"/>
      <c r="BE51" s="51">
        <v>7</v>
      </c>
      <c r="BF51" s="51"/>
      <c r="BG51" s="51"/>
      <c r="BH51" s="51"/>
      <c r="BI51" s="51"/>
      <c r="BJ51" s="51"/>
      <c r="BK51" s="51"/>
      <c r="BL51" s="51"/>
    </row>
    <row r="52" spans="1:64" s="9" customFormat="1" ht="15.75" customHeight="1">
      <c r="A52" s="38">
        <v>1</v>
      </c>
      <c r="B52" s="39"/>
      <c r="C52" s="40"/>
      <c r="D52" s="52" t="s">
        <v>9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4"/>
      <c r="U52" s="42"/>
      <c r="V52" s="43"/>
      <c r="W52" s="43"/>
      <c r="X52" s="43"/>
      <c r="Y52" s="44"/>
      <c r="Z52" s="122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4"/>
      <c r="AO52" s="72"/>
      <c r="AP52" s="73"/>
      <c r="AQ52" s="73"/>
      <c r="AR52" s="73"/>
      <c r="AS52" s="73"/>
      <c r="AT52" s="73"/>
      <c r="AU52" s="73"/>
      <c r="AV52" s="74"/>
      <c r="AW52" s="72"/>
      <c r="AX52" s="73"/>
      <c r="AY52" s="73"/>
      <c r="AZ52" s="73"/>
      <c r="BA52" s="73"/>
      <c r="BB52" s="73"/>
      <c r="BC52" s="73"/>
      <c r="BD52" s="74"/>
      <c r="BE52" s="72"/>
      <c r="BF52" s="73"/>
      <c r="BG52" s="73"/>
      <c r="BH52" s="73"/>
      <c r="BI52" s="73"/>
      <c r="BJ52" s="73"/>
      <c r="BK52" s="73"/>
      <c r="BL52" s="74"/>
    </row>
    <row r="53" spans="1:79" s="9" customFormat="1" ht="18" customHeight="1">
      <c r="A53" s="28">
        <v>1</v>
      </c>
      <c r="B53" s="28"/>
      <c r="C53" s="28"/>
      <c r="D53" s="30" t="s">
        <v>77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2"/>
      <c r="V53" s="43"/>
      <c r="W53" s="43"/>
      <c r="X53" s="43"/>
      <c r="Y53" s="44"/>
      <c r="Z53" s="122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4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CA53" s="9" t="s">
        <v>47</v>
      </c>
    </row>
    <row r="54" spans="1:64" ht="19.5" customHeight="1">
      <c r="A54" s="34" t="s">
        <v>24</v>
      </c>
      <c r="B54" s="34"/>
      <c r="C54" s="34"/>
      <c r="D54" s="45" t="s">
        <v>103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35" t="s">
        <v>86</v>
      </c>
      <c r="V54" s="36"/>
      <c r="W54" s="36"/>
      <c r="X54" s="36"/>
      <c r="Y54" s="37"/>
      <c r="Z54" s="45" t="s">
        <v>95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27">
        <v>16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>
        <f aca="true" t="shared" si="0" ref="BE54:BE61">AO54+AW54</f>
        <v>16</v>
      </c>
      <c r="BF54" s="27"/>
      <c r="BG54" s="27"/>
      <c r="BH54" s="27"/>
      <c r="BI54" s="27"/>
      <c r="BJ54" s="27"/>
      <c r="BK54" s="27"/>
      <c r="BL54" s="27"/>
    </row>
    <row r="55" spans="1:64" ht="15" customHeight="1">
      <c r="A55" s="34" t="s">
        <v>25</v>
      </c>
      <c r="B55" s="34"/>
      <c r="C55" s="34"/>
      <c r="D55" s="45" t="s">
        <v>104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35" t="s">
        <v>86</v>
      </c>
      <c r="V55" s="36"/>
      <c r="W55" s="36"/>
      <c r="X55" s="36"/>
      <c r="Y55" s="37"/>
      <c r="Z55" s="45" t="s">
        <v>95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27">
        <v>261</v>
      </c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>
        <f t="shared" si="0"/>
        <v>261</v>
      </c>
      <c r="BF55" s="27"/>
      <c r="BG55" s="27"/>
      <c r="BH55" s="27"/>
      <c r="BI55" s="27"/>
      <c r="BJ55" s="27"/>
      <c r="BK55" s="27"/>
      <c r="BL55" s="27"/>
    </row>
    <row r="56" spans="1:64" ht="27.75" customHeight="1">
      <c r="A56" s="34" t="s">
        <v>26</v>
      </c>
      <c r="B56" s="34"/>
      <c r="C56" s="34"/>
      <c r="D56" s="49" t="s">
        <v>105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35" t="s">
        <v>86</v>
      </c>
      <c r="V56" s="36"/>
      <c r="W56" s="36"/>
      <c r="X56" s="36"/>
      <c r="Y56" s="37"/>
      <c r="Z56" s="45" t="s">
        <v>95</v>
      </c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69">
        <v>4</v>
      </c>
      <c r="AP56" s="70"/>
      <c r="AQ56" s="70"/>
      <c r="AR56" s="70"/>
      <c r="AS56" s="70"/>
      <c r="AT56" s="70"/>
      <c r="AU56" s="70"/>
      <c r="AV56" s="71"/>
      <c r="AW56" s="69"/>
      <c r="AX56" s="70"/>
      <c r="AY56" s="70"/>
      <c r="AZ56" s="70"/>
      <c r="BA56" s="70"/>
      <c r="BB56" s="70"/>
      <c r="BC56" s="70"/>
      <c r="BD56" s="71"/>
      <c r="BE56" s="27">
        <f t="shared" si="0"/>
        <v>4</v>
      </c>
      <c r="BF56" s="27"/>
      <c r="BG56" s="27"/>
      <c r="BH56" s="27"/>
      <c r="BI56" s="27"/>
      <c r="BJ56" s="27"/>
      <c r="BK56" s="27"/>
      <c r="BL56" s="27"/>
    </row>
    <row r="57" spans="1:64" ht="15.75" customHeight="1">
      <c r="A57" s="34" t="s">
        <v>27</v>
      </c>
      <c r="B57" s="34"/>
      <c r="C57" s="34"/>
      <c r="D57" s="49" t="s">
        <v>106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35" t="s">
        <v>86</v>
      </c>
      <c r="V57" s="36"/>
      <c r="W57" s="36"/>
      <c r="X57" s="36"/>
      <c r="Y57" s="37"/>
      <c r="Z57" s="45" t="s">
        <v>78</v>
      </c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66">
        <f>AO58+AO59+AO60+AO61</f>
        <v>966.26</v>
      </c>
      <c r="AP57" s="67"/>
      <c r="AQ57" s="67"/>
      <c r="AR57" s="67"/>
      <c r="AS57" s="67"/>
      <c r="AT57" s="67"/>
      <c r="AU57" s="67"/>
      <c r="AV57" s="68"/>
      <c r="AW57" s="66"/>
      <c r="AX57" s="67"/>
      <c r="AY57" s="67"/>
      <c r="AZ57" s="67"/>
      <c r="BA57" s="67"/>
      <c r="BB57" s="67"/>
      <c r="BC57" s="67"/>
      <c r="BD57" s="68"/>
      <c r="BE57" s="66">
        <f t="shared" si="0"/>
        <v>966.26</v>
      </c>
      <c r="BF57" s="67"/>
      <c r="BG57" s="67"/>
      <c r="BH57" s="67"/>
      <c r="BI57" s="67"/>
      <c r="BJ57" s="67"/>
      <c r="BK57" s="67"/>
      <c r="BL57" s="68"/>
    </row>
    <row r="58" spans="1:64" ht="30" customHeight="1">
      <c r="A58" s="34" t="s">
        <v>28</v>
      </c>
      <c r="B58" s="34"/>
      <c r="C58" s="34"/>
      <c r="D58" s="45" t="s">
        <v>107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35" t="s">
        <v>86</v>
      </c>
      <c r="V58" s="36"/>
      <c r="W58" s="36"/>
      <c r="X58" s="36"/>
      <c r="Y58" s="37"/>
      <c r="Z58" s="45" t="s">
        <v>78</v>
      </c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66">
        <f>614.62-21.11</f>
        <v>593.51</v>
      </c>
      <c r="AP58" s="67"/>
      <c r="AQ58" s="67"/>
      <c r="AR58" s="67"/>
      <c r="AS58" s="67"/>
      <c r="AT58" s="67"/>
      <c r="AU58" s="67"/>
      <c r="AV58" s="68"/>
      <c r="AW58" s="66"/>
      <c r="AX58" s="67"/>
      <c r="AY58" s="67"/>
      <c r="AZ58" s="67"/>
      <c r="BA58" s="67"/>
      <c r="BB58" s="67"/>
      <c r="BC58" s="67"/>
      <c r="BD58" s="68"/>
      <c r="BE58" s="66">
        <f t="shared" si="0"/>
        <v>593.51</v>
      </c>
      <c r="BF58" s="67"/>
      <c r="BG58" s="67"/>
      <c r="BH58" s="67"/>
      <c r="BI58" s="67"/>
      <c r="BJ58" s="67"/>
      <c r="BK58" s="67"/>
      <c r="BL58" s="68"/>
    </row>
    <row r="59" spans="1:64" ht="27" customHeight="1">
      <c r="A59" s="34" t="s">
        <v>29</v>
      </c>
      <c r="B59" s="34"/>
      <c r="C59" s="34"/>
      <c r="D59" s="45" t="s">
        <v>108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35" t="s">
        <v>86</v>
      </c>
      <c r="V59" s="36"/>
      <c r="W59" s="36"/>
      <c r="X59" s="36"/>
      <c r="Y59" s="37"/>
      <c r="Z59" s="45" t="s">
        <v>78</v>
      </c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66">
        <f>87-6.25</f>
        <v>80.75</v>
      </c>
      <c r="AP59" s="67"/>
      <c r="AQ59" s="67"/>
      <c r="AR59" s="67"/>
      <c r="AS59" s="67"/>
      <c r="AT59" s="67"/>
      <c r="AU59" s="67"/>
      <c r="AV59" s="68"/>
      <c r="AW59" s="66"/>
      <c r="AX59" s="67"/>
      <c r="AY59" s="67"/>
      <c r="AZ59" s="67"/>
      <c r="BA59" s="67"/>
      <c r="BB59" s="67"/>
      <c r="BC59" s="67"/>
      <c r="BD59" s="68"/>
      <c r="BE59" s="66">
        <f t="shared" si="0"/>
        <v>80.75</v>
      </c>
      <c r="BF59" s="67"/>
      <c r="BG59" s="67"/>
      <c r="BH59" s="67"/>
      <c r="BI59" s="67"/>
      <c r="BJ59" s="67"/>
      <c r="BK59" s="67"/>
      <c r="BL59" s="68"/>
    </row>
    <row r="60" spans="1:64" ht="18" customHeight="1">
      <c r="A60" s="34" t="s">
        <v>35</v>
      </c>
      <c r="B60" s="34"/>
      <c r="C60" s="34"/>
      <c r="D60" s="45" t="s">
        <v>109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35" t="s">
        <v>86</v>
      </c>
      <c r="V60" s="36"/>
      <c r="W60" s="36"/>
      <c r="X60" s="36"/>
      <c r="Y60" s="37"/>
      <c r="Z60" s="45" t="s">
        <v>78</v>
      </c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66">
        <f>65-4</f>
        <v>61</v>
      </c>
      <c r="AP60" s="67"/>
      <c r="AQ60" s="67"/>
      <c r="AR60" s="67"/>
      <c r="AS60" s="67"/>
      <c r="AT60" s="67"/>
      <c r="AU60" s="67"/>
      <c r="AV60" s="68"/>
      <c r="AW60" s="66"/>
      <c r="AX60" s="67"/>
      <c r="AY60" s="67"/>
      <c r="AZ60" s="67"/>
      <c r="BA60" s="67"/>
      <c r="BB60" s="67"/>
      <c r="BC60" s="67"/>
      <c r="BD60" s="68"/>
      <c r="BE60" s="66">
        <f t="shared" si="0"/>
        <v>61</v>
      </c>
      <c r="BF60" s="67"/>
      <c r="BG60" s="67"/>
      <c r="BH60" s="67"/>
      <c r="BI60" s="67"/>
      <c r="BJ60" s="67"/>
      <c r="BK60" s="67"/>
      <c r="BL60" s="68"/>
    </row>
    <row r="61" spans="1:64" ht="18" customHeight="1">
      <c r="A61" s="34" t="s">
        <v>21</v>
      </c>
      <c r="B61" s="34"/>
      <c r="C61" s="34"/>
      <c r="D61" s="45" t="s">
        <v>110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35" t="s">
        <v>86</v>
      </c>
      <c r="V61" s="36"/>
      <c r="W61" s="36"/>
      <c r="X61" s="36"/>
      <c r="Y61" s="37"/>
      <c r="Z61" s="45" t="s">
        <v>78</v>
      </c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66">
        <f>244-13</f>
        <v>231</v>
      </c>
      <c r="AP61" s="67"/>
      <c r="AQ61" s="67"/>
      <c r="AR61" s="67"/>
      <c r="AS61" s="67"/>
      <c r="AT61" s="67"/>
      <c r="AU61" s="67"/>
      <c r="AV61" s="68"/>
      <c r="AW61" s="66"/>
      <c r="AX61" s="67"/>
      <c r="AY61" s="67"/>
      <c r="AZ61" s="67"/>
      <c r="BA61" s="67"/>
      <c r="BB61" s="67"/>
      <c r="BC61" s="67"/>
      <c r="BD61" s="68"/>
      <c r="BE61" s="66">
        <f t="shared" si="0"/>
        <v>231</v>
      </c>
      <c r="BF61" s="67"/>
      <c r="BG61" s="67"/>
      <c r="BH61" s="67"/>
      <c r="BI61" s="67"/>
      <c r="BJ61" s="67"/>
      <c r="BK61" s="67"/>
      <c r="BL61" s="68"/>
    </row>
    <row r="62" spans="1:64" s="9" customFormat="1" ht="18" customHeight="1">
      <c r="A62" s="28">
        <v>2</v>
      </c>
      <c r="B62" s="28"/>
      <c r="C62" s="28"/>
      <c r="D62" s="30" t="s">
        <v>79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122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4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64" ht="21" customHeight="1">
      <c r="A63" s="34" t="s">
        <v>30</v>
      </c>
      <c r="B63" s="34"/>
      <c r="C63" s="34"/>
      <c r="D63" s="45" t="s">
        <v>112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29" t="s">
        <v>80</v>
      </c>
      <c r="V63" s="29"/>
      <c r="W63" s="29"/>
      <c r="X63" s="29"/>
      <c r="Y63" s="29"/>
      <c r="Z63" s="45" t="s">
        <v>95</v>
      </c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27">
        <v>6816</v>
      </c>
      <c r="AP63" s="27"/>
      <c r="AQ63" s="27"/>
      <c r="AR63" s="27"/>
      <c r="AS63" s="27"/>
      <c r="AT63" s="27"/>
      <c r="AU63" s="27"/>
      <c r="AV63" s="27"/>
      <c r="AW63" s="27">
        <v>6816</v>
      </c>
      <c r="AX63" s="27"/>
      <c r="AY63" s="27"/>
      <c r="AZ63" s="27"/>
      <c r="BA63" s="27"/>
      <c r="BB63" s="27"/>
      <c r="BC63" s="27"/>
      <c r="BD63" s="27"/>
      <c r="BE63" s="27">
        <f>AO63</f>
        <v>6816</v>
      </c>
      <c r="BF63" s="27"/>
      <c r="BG63" s="27"/>
      <c r="BH63" s="27"/>
      <c r="BI63" s="27"/>
      <c r="BJ63" s="27"/>
      <c r="BK63" s="27"/>
      <c r="BL63" s="27"/>
    </row>
    <row r="64" spans="1:64" ht="20.25" customHeight="1">
      <c r="A64" s="34" t="s">
        <v>31</v>
      </c>
      <c r="B64" s="34"/>
      <c r="C64" s="34"/>
      <c r="D64" s="45" t="s">
        <v>113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29" t="s">
        <v>80</v>
      </c>
      <c r="V64" s="29"/>
      <c r="W64" s="29"/>
      <c r="X64" s="29"/>
      <c r="Y64" s="29"/>
      <c r="Z64" s="110" t="s">
        <v>96</v>
      </c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2"/>
      <c r="AO64" s="27">
        <v>103</v>
      </c>
      <c r="AP64" s="27"/>
      <c r="AQ64" s="27"/>
      <c r="AR64" s="27"/>
      <c r="AS64" s="27"/>
      <c r="AT64" s="27"/>
      <c r="AU64" s="27"/>
      <c r="AV64" s="27"/>
      <c r="AW64" s="27">
        <v>103</v>
      </c>
      <c r="AX64" s="27"/>
      <c r="AY64" s="27"/>
      <c r="AZ64" s="27"/>
      <c r="BA64" s="27"/>
      <c r="BB64" s="27"/>
      <c r="BC64" s="27"/>
      <c r="BD64" s="27"/>
      <c r="BE64" s="27">
        <f>AO64+AW64</f>
        <v>206</v>
      </c>
      <c r="BF64" s="27"/>
      <c r="BG64" s="27"/>
      <c r="BH64" s="27"/>
      <c r="BI64" s="27"/>
      <c r="BJ64" s="27"/>
      <c r="BK64" s="27"/>
      <c r="BL64" s="27"/>
    </row>
    <row r="65" spans="1:64" s="9" customFormat="1" ht="15.75" customHeight="1">
      <c r="A65" s="28">
        <v>3</v>
      </c>
      <c r="B65" s="28"/>
      <c r="C65" s="28"/>
      <c r="D65" s="30" t="s">
        <v>81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122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4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</row>
    <row r="66" spans="1:64" ht="28.5" customHeight="1">
      <c r="A66" s="34" t="s">
        <v>32</v>
      </c>
      <c r="B66" s="34"/>
      <c r="C66" s="34"/>
      <c r="D66" s="29" t="s">
        <v>1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 t="s">
        <v>87</v>
      </c>
      <c r="V66" s="29"/>
      <c r="W66" s="29"/>
      <c r="X66" s="29"/>
      <c r="Y66" s="29"/>
      <c r="Z66" s="29" t="s">
        <v>8</v>
      </c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41">
        <v>21514.67</v>
      </c>
      <c r="AP66" s="41"/>
      <c r="AQ66" s="41"/>
      <c r="AR66" s="41"/>
      <c r="AS66" s="41"/>
      <c r="AT66" s="41"/>
      <c r="AU66" s="41"/>
      <c r="AV66" s="41"/>
      <c r="AW66" s="41">
        <v>649.36</v>
      </c>
      <c r="AX66" s="41"/>
      <c r="AY66" s="41"/>
      <c r="AZ66" s="41"/>
      <c r="BA66" s="41"/>
      <c r="BB66" s="41"/>
      <c r="BC66" s="41"/>
      <c r="BD66" s="41"/>
      <c r="BE66" s="41">
        <f>AO66+AW66</f>
        <v>22164.03</v>
      </c>
      <c r="BF66" s="41"/>
      <c r="BG66" s="41"/>
      <c r="BH66" s="41"/>
      <c r="BI66" s="41"/>
      <c r="BJ66" s="41"/>
      <c r="BK66" s="41"/>
      <c r="BL66" s="41"/>
    </row>
    <row r="67" spans="1:64" ht="39.75" customHeight="1">
      <c r="A67" s="34" t="s">
        <v>33</v>
      </c>
      <c r="B67" s="34"/>
      <c r="C67" s="34"/>
      <c r="D67" s="29" t="s">
        <v>2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35" t="s">
        <v>86</v>
      </c>
      <c r="V67" s="36"/>
      <c r="W67" s="36"/>
      <c r="X67" s="36"/>
      <c r="Y67" s="37"/>
      <c r="Z67" s="29" t="s">
        <v>3</v>
      </c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7">
        <v>2</v>
      </c>
      <c r="AP67" s="27"/>
      <c r="AQ67" s="27"/>
      <c r="AR67" s="27"/>
      <c r="AS67" s="27"/>
      <c r="AT67" s="27"/>
      <c r="AU67" s="27"/>
      <c r="AV67" s="27"/>
      <c r="AW67" s="41"/>
      <c r="AX67" s="41"/>
      <c r="AY67" s="41"/>
      <c r="AZ67" s="41"/>
      <c r="BA67" s="41"/>
      <c r="BB67" s="41"/>
      <c r="BC67" s="41"/>
      <c r="BD67" s="41"/>
      <c r="BE67" s="27">
        <f>AO67+AW67</f>
        <v>2</v>
      </c>
      <c r="BF67" s="27"/>
      <c r="BG67" s="27"/>
      <c r="BH67" s="27"/>
      <c r="BI67" s="27"/>
      <c r="BJ67" s="27"/>
      <c r="BK67" s="27"/>
      <c r="BL67" s="27"/>
    </row>
    <row r="68" spans="1:64" s="9" customFormat="1" ht="18" customHeight="1">
      <c r="A68" s="28">
        <v>4</v>
      </c>
      <c r="B68" s="28"/>
      <c r="C68" s="28"/>
      <c r="D68" s="30" t="s">
        <v>82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122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4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64" ht="21" customHeight="1">
      <c r="A69" s="34" t="s">
        <v>34</v>
      </c>
      <c r="B69" s="34"/>
      <c r="C69" s="34"/>
      <c r="D69" s="29" t="s">
        <v>4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 t="s">
        <v>5</v>
      </c>
      <c r="V69" s="29"/>
      <c r="W69" s="29"/>
      <c r="X69" s="29"/>
      <c r="Y69" s="29"/>
      <c r="Z69" s="29" t="s">
        <v>6</v>
      </c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7">
        <v>190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>
        <f>AO69+AW69</f>
        <v>190</v>
      </c>
      <c r="BF69" s="27"/>
      <c r="BG69" s="27"/>
      <c r="BH69" s="27"/>
      <c r="BI69" s="27"/>
      <c r="BJ69" s="27"/>
      <c r="BK69" s="27"/>
      <c r="BL69" s="27"/>
    </row>
    <row r="70" spans="1:64" s="9" customFormat="1" ht="15.75" customHeight="1">
      <c r="A70" s="38">
        <v>1</v>
      </c>
      <c r="B70" s="39"/>
      <c r="C70" s="40"/>
      <c r="D70" s="52" t="s">
        <v>11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4"/>
      <c r="U70" s="42"/>
      <c r="V70" s="43"/>
      <c r="W70" s="43"/>
      <c r="X70" s="43"/>
      <c r="Y70" s="44"/>
      <c r="Z70" s="122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4"/>
      <c r="AO70" s="72"/>
      <c r="AP70" s="73"/>
      <c r="AQ70" s="73"/>
      <c r="AR70" s="73"/>
      <c r="AS70" s="73"/>
      <c r="AT70" s="73"/>
      <c r="AU70" s="73"/>
      <c r="AV70" s="74"/>
      <c r="AW70" s="72"/>
      <c r="AX70" s="73"/>
      <c r="AY70" s="73"/>
      <c r="AZ70" s="73"/>
      <c r="BA70" s="73"/>
      <c r="BB70" s="73"/>
      <c r="BC70" s="73"/>
      <c r="BD70" s="74"/>
      <c r="BE70" s="72"/>
      <c r="BF70" s="73"/>
      <c r="BG70" s="73"/>
      <c r="BH70" s="73"/>
      <c r="BI70" s="73"/>
      <c r="BJ70" s="73"/>
      <c r="BK70" s="73"/>
      <c r="BL70" s="74"/>
    </row>
    <row r="71" spans="1:79" s="9" customFormat="1" ht="18" customHeight="1">
      <c r="A71" s="28">
        <v>1</v>
      </c>
      <c r="B71" s="28"/>
      <c r="C71" s="28"/>
      <c r="D71" s="30" t="s">
        <v>77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2"/>
      <c r="V71" s="43"/>
      <c r="W71" s="43"/>
      <c r="X71" s="43"/>
      <c r="Y71" s="44"/>
      <c r="Z71" s="122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4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CA71" s="9" t="s">
        <v>47</v>
      </c>
    </row>
    <row r="72" spans="1:64" ht="19.5" customHeight="1">
      <c r="A72" s="34" t="s">
        <v>24</v>
      </c>
      <c r="B72" s="34"/>
      <c r="C72" s="34"/>
      <c r="D72" s="45" t="s">
        <v>103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35" t="s">
        <v>86</v>
      </c>
      <c r="V72" s="36"/>
      <c r="W72" s="36"/>
      <c r="X72" s="36"/>
      <c r="Y72" s="37"/>
      <c r="Z72" s="45" t="s">
        <v>95</v>
      </c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27">
        <v>1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>
        <f aca="true" t="shared" si="1" ref="BE72:BE78">AO72+AW72</f>
        <v>1</v>
      </c>
      <c r="BF72" s="27"/>
      <c r="BG72" s="27"/>
      <c r="BH72" s="27"/>
      <c r="BI72" s="27"/>
      <c r="BJ72" s="27"/>
      <c r="BK72" s="27"/>
      <c r="BL72" s="27"/>
    </row>
    <row r="73" spans="1:64" ht="15" customHeight="1">
      <c r="A73" s="34" t="s">
        <v>25</v>
      </c>
      <c r="B73" s="34"/>
      <c r="C73" s="34"/>
      <c r="D73" s="45" t="s">
        <v>104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35" t="s">
        <v>86</v>
      </c>
      <c r="V73" s="36"/>
      <c r="W73" s="36"/>
      <c r="X73" s="36"/>
      <c r="Y73" s="37"/>
      <c r="Z73" s="45" t="s">
        <v>95</v>
      </c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27">
        <v>10</v>
      </c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>
        <f t="shared" si="1"/>
        <v>10</v>
      </c>
      <c r="BF73" s="27"/>
      <c r="BG73" s="27"/>
      <c r="BH73" s="27"/>
      <c r="BI73" s="27"/>
      <c r="BJ73" s="27"/>
      <c r="BK73" s="27"/>
      <c r="BL73" s="27"/>
    </row>
    <row r="74" spans="1:64" ht="15" customHeight="1">
      <c r="A74" s="125" t="s">
        <v>26</v>
      </c>
      <c r="B74" s="126"/>
      <c r="C74" s="127"/>
      <c r="D74" s="49" t="s">
        <v>106</v>
      </c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35" t="s">
        <v>86</v>
      </c>
      <c r="V74" s="36"/>
      <c r="W74" s="36"/>
      <c r="X74" s="36"/>
      <c r="Y74" s="37"/>
      <c r="Z74" s="110" t="s">
        <v>78</v>
      </c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2"/>
      <c r="AO74" s="66">
        <f>AO75+AO76+AO77+AO78</f>
        <v>44.36</v>
      </c>
      <c r="AP74" s="67"/>
      <c r="AQ74" s="67"/>
      <c r="AR74" s="67"/>
      <c r="AS74" s="67"/>
      <c r="AT74" s="67"/>
      <c r="AU74" s="67"/>
      <c r="AV74" s="68"/>
      <c r="AW74" s="66"/>
      <c r="AX74" s="67"/>
      <c r="AY74" s="67"/>
      <c r="AZ74" s="67"/>
      <c r="BA74" s="67"/>
      <c r="BB74" s="67"/>
      <c r="BC74" s="67"/>
      <c r="BD74" s="68"/>
      <c r="BE74" s="66">
        <f t="shared" si="1"/>
        <v>44.36</v>
      </c>
      <c r="BF74" s="67"/>
      <c r="BG74" s="67"/>
      <c r="BH74" s="67"/>
      <c r="BI74" s="67"/>
      <c r="BJ74" s="67"/>
      <c r="BK74" s="67"/>
      <c r="BL74" s="68"/>
    </row>
    <row r="75" spans="1:64" ht="26.25" customHeight="1">
      <c r="A75" s="34" t="s">
        <v>27</v>
      </c>
      <c r="B75" s="34"/>
      <c r="C75" s="34"/>
      <c r="D75" s="45" t="s">
        <v>107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35" t="s">
        <v>86</v>
      </c>
      <c r="V75" s="36"/>
      <c r="W75" s="36"/>
      <c r="X75" s="36"/>
      <c r="Y75" s="37"/>
      <c r="Z75" s="45" t="s">
        <v>78</v>
      </c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66">
        <v>21.11</v>
      </c>
      <c r="AP75" s="67"/>
      <c r="AQ75" s="67"/>
      <c r="AR75" s="67"/>
      <c r="AS75" s="67"/>
      <c r="AT75" s="67"/>
      <c r="AU75" s="67"/>
      <c r="AV75" s="68"/>
      <c r="AW75" s="66"/>
      <c r="AX75" s="67"/>
      <c r="AY75" s="67"/>
      <c r="AZ75" s="67"/>
      <c r="BA75" s="67"/>
      <c r="BB75" s="67"/>
      <c r="BC75" s="67"/>
      <c r="BD75" s="68"/>
      <c r="BE75" s="66">
        <f t="shared" si="1"/>
        <v>21.11</v>
      </c>
      <c r="BF75" s="67"/>
      <c r="BG75" s="67"/>
      <c r="BH75" s="67"/>
      <c r="BI75" s="67"/>
      <c r="BJ75" s="67"/>
      <c r="BK75" s="67"/>
      <c r="BL75" s="68"/>
    </row>
    <row r="76" spans="1:64" ht="30" customHeight="1">
      <c r="A76" s="34" t="s">
        <v>28</v>
      </c>
      <c r="B76" s="34"/>
      <c r="C76" s="34"/>
      <c r="D76" s="45" t="s">
        <v>108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35" t="s">
        <v>86</v>
      </c>
      <c r="V76" s="36"/>
      <c r="W76" s="36"/>
      <c r="X76" s="36"/>
      <c r="Y76" s="37"/>
      <c r="Z76" s="45" t="s">
        <v>78</v>
      </c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66">
        <v>6.25</v>
      </c>
      <c r="AP76" s="67"/>
      <c r="AQ76" s="67"/>
      <c r="AR76" s="67"/>
      <c r="AS76" s="67"/>
      <c r="AT76" s="67"/>
      <c r="AU76" s="67"/>
      <c r="AV76" s="68"/>
      <c r="AW76" s="66"/>
      <c r="AX76" s="67"/>
      <c r="AY76" s="67"/>
      <c r="AZ76" s="67"/>
      <c r="BA76" s="67"/>
      <c r="BB76" s="67"/>
      <c r="BC76" s="67"/>
      <c r="BD76" s="68"/>
      <c r="BE76" s="66">
        <f t="shared" si="1"/>
        <v>6.25</v>
      </c>
      <c r="BF76" s="67"/>
      <c r="BG76" s="67"/>
      <c r="BH76" s="67"/>
      <c r="BI76" s="67"/>
      <c r="BJ76" s="67"/>
      <c r="BK76" s="67"/>
      <c r="BL76" s="68"/>
    </row>
    <row r="77" spans="1:64" ht="18" customHeight="1">
      <c r="A77" s="34" t="s">
        <v>29</v>
      </c>
      <c r="B77" s="34"/>
      <c r="C77" s="34"/>
      <c r="D77" s="45" t="s">
        <v>109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35" t="s">
        <v>86</v>
      </c>
      <c r="V77" s="36"/>
      <c r="W77" s="36"/>
      <c r="X77" s="36"/>
      <c r="Y77" s="37"/>
      <c r="Z77" s="45" t="s">
        <v>78</v>
      </c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66">
        <v>4</v>
      </c>
      <c r="AP77" s="67"/>
      <c r="AQ77" s="67"/>
      <c r="AR77" s="67"/>
      <c r="AS77" s="67"/>
      <c r="AT77" s="67"/>
      <c r="AU77" s="67"/>
      <c r="AV77" s="68"/>
      <c r="AW77" s="66"/>
      <c r="AX77" s="67"/>
      <c r="AY77" s="67"/>
      <c r="AZ77" s="67"/>
      <c r="BA77" s="67"/>
      <c r="BB77" s="67"/>
      <c r="BC77" s="67"/>
      <c r="BD77" s="68"/>
      <c r="BE77" s="66">
        <f t="shared" si="1"/>
        <v>4</v>
      </c>
      <c r="BF77" s="67"/>
      <c r="BG77" s="67"/>
      <c r="BH77" s="67"/>
      <c r="BI77" s="67"/>
      <c r="BJ77" s="67"/>
      <c r="BK77" s="67"/>
      <c r="BL77" s="68"/>
    </row>
    <row r="78" spans="1:64" ht="18" customHeight="1">
      <c r="A78" s="34" t="s">
        <v>35</v>
      </c>
      <c r="B78" s="34"/>
      <c r="C78" s="34"/>
      <c r="D78" s="45" t="s">
        <v>110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35" t="s">
        <v>86</v>
      </c>
      <c r="V78" s="36"/>
      <c r="W78" s="36"/>
      <c r="X78" s="36"/>
      <c r="Y78" s="37"/>
      <c r="Z78" s="45" t="s">
        <v>78</v>
      </c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66">
        <v>13</v>
      </c>
      <c r="AP78" s="67"/>
      <c r="AQ78" s="67"/>
      <c r="AR78" s="67"/>
      <c r="AS78" s="67"/>
      <c r="AT78" s="67"/>
      <c r="AU78" s="67"/>
      <c r="AV78" s="68"/>
      <c r="AW78" s="66"/>
      <c r="AX78" s="67"/>
      <c r="AY78" s="67"/>
      <c r="AZ78" s="67"/>
      <c r="BA78" s="67"/>
      <c r="BB78" s="67"/>
      <c r="BC78" s="67"/>
      <c r="BD78" s="68"/>
      <c r="BE78" s="66">
        <f t="shared" si="1"/>
        <v>13</v>
      </c>
      <c r="BF78" s="67"/>
      <c r="BG78" s="67"/>
      <c r="BH78" s="67"/>
      <c r="BI78" s="67"/>
      <c r="BJ78" s="67"/>
      <c r="BK78" s="67"/>
      <c r="BL78" s="68"/>
    </row>
    <row r="79" spans="1:64" s="9" customFormat="1" ht="18" customHeight="1">
      <c r="A79" s="28">
        <v>2</v>
      </c>
      <c r="B79" s="28"/>
      <c r="C79" s="28"/>
      <c r="D79" s="30" t="s">
        <v>79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122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4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</row>
    <row r="80" spans="1:64" ht="21" customHeight="1">
      <c r="A80" s="34" t="s">
        <v>30</v>
      </c>
      <c r="B80" s="34"/>
      <c r="C80" s="34"/>
      <c r="D80" s="45" t="s">
        <v>112</v>
      </c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29" t="s">
        <v>80</v>
      </c>
      <c r="V80" s="29"/>
      <c r="W80" s="29"/>
      <c r="X80" s="29"/>
      <c r="Y80" s="29"/>
      <c r="Z80" s="45" t="s">
        <v>95</v>
      </c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27">
        <v>304</v>
      </c>
      <c r="AP80" s="27"/>
      <c r="AQ80" s="27"/>
      <c r="AR80" s="27"/>
      <c r="AS80" s="27"/>
      <c r="AT80" s="27"/>
      <c r="AU80" s="27"/>
      <c r="AV80" s="27"/>
      <c r="AW80" s="27">
        <v>304</v>
      </c>
      <c r="AX80" s="27"/>
      <c r="AY80" s="27"/>
      <c r="AZ80" s="27"/>
      <c r="BA80" s="27"/>
      <c r="BB80" s="27"/>
      <c r="BC80" s="27"/>
      <c r="BD80" s="27"/>
      <c r="BE80" s="27">
        <v>304</v>
      </c>
      <c r="BF80" s="27"/>
      <c r="BG80" s="27"/>
      <c r="BH80" s="27"/>
      <c r="BI80" s="27"/>
      <c r="BJ80" s="27"/>
      <c r="BK80" s="27"/>
      <c r="BL80" s="27"/>
    </row>
    <row r="81" spans="1:64" s="9" customFormat="1" ht="15.75" customHeight="1">
      <c r="A81" s="28">
        <v>3</v>
      </c>
      <c r="B81" s="28"/>
      <c r="C81" s="28"/>
      <c r="D81" s="30" t="s">
        <v>81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122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4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</row>
    <row r="82" spans="1:64" ht="28.5" customHeight="1">
      <c r="A82" s="34" t="s">
        <v>32</v>
      </c>
      <c r="B82" s="34"/>
      <c r="C82" s="34"/>
      <c r="D82" s="29" t="s">
        <v>1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 t="s">
        <v>87</v>
      </c>
      <c r="V82" s="29"/>
      <c r="W82" s="29"/>
      <c r="X82" s="29"/>
      <c r="Y82" s="29"/>
      <c r="Z82" s="29" t="s">
        <v>8</v>
      </c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41">
        <v>21891.68</v>
      </c>
      <c r="AP82" s="41"/>
      <c r="AQ82" s="41"/>
      <c r="AR82" s="41"/>
      <c r="AS82" s="41"/>
      <c r="AT82" s="41"/>
      <c r="AU82" s="41"/>
      <c r="AV82" s="41"/>
      <c r="AW82" s="41">
        <v>579.44</v>
      </c>
      <c r="AX82" s="41"/>
      <c r="AY82" s="41"/>
      <c r="AZ82" s="41"/>
      <c r="BA82" s="41"/>
      <c r="BB82" s="41"/>
      <c r="BC82" s="41"/>
      <c r="BD82" s="41"/>
      <c r="BE82" s="41">
        <f>AO82+AW82</f>
        <v>22471.12</v>
      </c>
      <c r="BF82" s="41"/>
      <c r="BG82" s="41"/>
      <c r="BH82" s="41"/>
      <c r="BI82" s="41"/>
      <c r="BJ82" s="41"/>
      <c r="BK82" s="41"/>
      <c r="BL82" s="41"/>
    </row>
    <row r="83" spans="1:64" ht="39.75" customHeight="1">
      <c r="A83" s="34" t="s">
        <v>33</v>
      </c>
      <c r="B83" s="34"/>
      <c r="C83" s="34"/>
      <c r="D83" s="29" t="s">
        <v>2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5" t="s">
        <v>86</v>
      </c>
      <c r="V83" s="36"/>
      <c r="W83" s="36"/>
      <c r="X83" s="36"/>
      <c r="Y83" s="37"/>
      <c r="Z83" s="29" t="s">
        <v>3</v>
      </c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7">
        <v>2</v>
      </c>
      <c r="AP83" s="27"/>
      <c r="AQ83" s="27"/>
      <c r="AR83" s="27"/>
      <c r="AS83" s="27"/>
      <c r="AT83" s="27"/>
      <c r="AU83" s="27"/>
      <c r="AV83" s="27"/>
      <c r="AW83" s="41"/>
      <c r="AX83" s="41"/>
      <c r="AY83" s="41"/>
      <c r="AZ83" s="41"/>
      <c r="BA83" s="41"/>
      <c r="BB83" s="41"/>
      <c r="BC83" s="41"/>
      <c r="BD83" s="41"/>
      <c r="BE83" s="27">
        <f>AO83+AW83</f>
        <v>2</v>
      </c>
      <c r="BF83" s="27"/>
      <c r="BG83" s="27"/>
      <c r="BH83" s="27"/>
      <c r="BI83" s="27"/>
      <c r="BJ83" s="27"/>
      <c r="BK83" s="27"/>
      <c r="BL83" s="27"/>
    </row>
    <row r="84" spans="1:64" s="9" customFormat="1" ht="18" customHeight="1">
      <c r="A84" s="28">
        <v>4</v>
      </c>
      <c r="B84" s="28"/>
      <c r="C84" s="28"/>
      <c r="D84" s="30" t="s">
        <v>82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122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4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</row>
    <row r="85" spans="1:64" ht="21" customHeight="1">
      <c r="A85" s="34" t="s">
        <v>34</v>
      </c>
      <c r="B85" s="34"/>
      <c r="C85" s="34"/>
      <c r="D85" s="29" t="s">
        <v>4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 t="s">
        <v>5</v>
      </c>
      <c r="V85" s="29"/>
      <c r="W85" s="29"/>
      <c r="X85" s="29"/>
      <c r="Y85" s="29"/>
      <c r="Z85" s="29" t="s">
        <v>6</v>
      </c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7">
        <v>190</v>
      </c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>
        <f>AO85+AW85</f>
        <v>190</v>
      </c>
      <c r="BF85" s="27"/>
      <c r="BG85" s="27"/>
      <c r="BH85" s="27"/>
      <c r="BI85" s="27"/>
      <c r="BJ85" s="27"/>
      <c r="BK85" s="27"/>
      <c r="BL85" s="27"/>
    </row>
    <row r="86" spans="1:64" ht="13.5" customHeight="1">
      <c r="A86" s="48"/>
      <c r="B86" s="48"/>
      <c r="C86" s="48"/>
      <c r="D86" s="47" t="s">
        <v>120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29"/>
      <c r="V86" s="29"/>
      <c r="W86" s="29"/>
      <c r="X86" s="29"/>
      <c r="Y86" s="29"/>
      <c r="Z86" s="24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6"/>
      <c r="AO86" s="27"/>
      <c r="AP86" s="27"/>
      <c r="AQ86" s="27"/>
      <c r="AR86" s="27"/>
      <c r="AS86" s="27"/>
      <c r="AT86" s="27"/>
      <c r="AU86" s="27"/>
      <c r="AV86" s="27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</row>
    <row r="87" spans="1:64" ht="13.5" customHeight="1">
      <c r="A87" s="28">
        <v>1</v>
      </c>
      <c r="B87" s="28"/>
      <c r="C87" s="28"/>
      <c r="D87" s="30" t="s">
        <v>77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29"/>
      <c r="V87" s="29"/>
      <c r="W87" s="29"/>
      <c r="X87" s="29"/>
      <c r="Y87" s="29"/>
      <c r="Z87" s="35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</row>
    <row r="88" spans="1:64" ht="39.75" customHeight="1">
      <c r="A88" s="34" t="s">
        <v>24</v>
      </c>
      <c r="B88" s="34"/>
      <c r="C88" s="34"/>
      <c r="D88" s="29" t="s">
        <v>115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35" t="s">
        <v>87</v>
      </c>
      <c r="V88" s="36"/>
      <c r="W88" s="36"/>
      <c r="X88" s="36"/>
      <c r="Y88" s="37"/>
      <c r="Z88" s="29" t="s">
        <v>114</v>
      </c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7"/>
      <c r="AP88" s="27"/>
      <c r="AQ88" s="27"/>
      <c r="AR88" s="27"/>
      <c r="AS88" s="27"/>
      <c r="AT88" s="27"/>
      <c r="AU88" s="27"/>
      <c r="AV88" s="27"/>
      <c r="AW88" s="41">
        <v>661080</v>
      </c>
      <c r="AX88" s="41"/>
      <c r="AY88" s="41"/>
      <c r="AZ88" s="41"/>
      <c r="BA88" s="41"/>
      <c r="BB88" s="41"/>
      <c r="BC88" s="41"/>
      <c r="BD88" s="41"/>
      <c r="BE88" s="41">
        <f>AW88</f>
        <v>661080</v>
      </c>
      <c r="BF88" s="41"/>
      <c r="BG88" s="41"/>
      <c r="BH88" s="41"/>
      <c r="BI88" s="41"/>
      <c r="BJ88" s="41"/>
      <c r="BK88" s="41"/>
      <c r="BL88" s="41"/>
    </row>
    <row r="89" spans="1:64" ht="13.5" customHeight="1">
      <c r="A89" s="38">
        <v>2</v>
      </c>
      <c r="B89" s="39"/>
      <c r="C89" s="40"/>
      <c r="D89" s="30" t="s">
        <v>79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29"/>
      <c r="V89" s="29"/>
      <c r="W89" s="29"/>
      <c r="X89" s="29"/>
      <c r="Y89" s="29"/>
      <c r="Z89" s="31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3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</row>
    <row r="90" spans="1:64" ht="38.25" customHeight="1">
      <c r="A90" s="34" t="s">
        <v>30</v>
      </c>
      <c r="B90" s="34"/>
      <c r="C90" s="34"/>
      <c r="D90" s="29" t="s">
        <v>116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35" t="s">
        <v>86</v>
      </c>
      <c r="V90" s="36"/>
      <c r="W90" s="36"/>
      <c r="X90" s="36"/>
      <c r="Y90" s="37"/>
      <c r="Z90" s="29" t="s">
        <v>0</v>
      </c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7"/>
      <c r="AP90" s="27"/>
      <c r="AQ90" s="27"/>
      <c r="AR90" s="27"/>
      <c r="AS90" s="27"/>
      <c r="AT90" s="27"/>
      <c r="AU90" s="27"/>
      <c r="AV90" s="27"/>
      <c r="AW90" s="27">
        <v>24</v>
      </c>
      <c r="AX90" s="27"/>
      <c r="AY90" s="27"/>
      <c r="AZ90" s="27"/>
      <c r="BA90" s="27"/>
      <c r="BB90" s="27"/>
      <c r="BC90" s="27"/>
      <c r="BD90" s="27"/>
      <c r="BE90" s="27">
        <f>AW90</f>
        <v>24</v>
      </c>
      <c r="BF90" s="27"/>
      <c r="BG90" s="27"/>
      <c r="BH90" s="27"/>
      <c r="BI90" s="27"/>
      <c r="BJ90" s="27"/>
      <c r="BK90" s="27"/>
      <c r="BL90" s="27"/>
    </row>
    <row r="91" spans="1:64" ht="13.5" customHeight="1">
      <c r="A91" s="38">
        <v>3</v>
      </c>
      <c r="B91" s="39"/>
      <c r="C91" s="40"/>
      <c r="D91" s="30" t="s">
        <v>81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29"/>
      <c r="V91" s="29"/>
      <c r="W91" s="29"/>
      <c r="X91" s="29"/>
      <c r="Y91" s="29"/>
      <c r="Z91" s="31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3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</row>
    <row r="92" spans="1:64" ht="39" customHeight="1">
      <c r="A92" s="34" t="s">
        <v>32</v>
      </c>
      <c r="B92" s="34"/>
      <c r="C92" s="34"/>
      <c r="D92" s="29" t="s">
        <v>117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 t="s">
        <v>87</v>
      </c>
      <c r="V92" s="29"/>
      <c r="W92" s="29"/>
      <c r="X92" s="29"/>
      <c r="Y92" s="29"/>
      <c r="Z92" s="29" t="s">
        <v>136</v>
      </c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7"/>
      <c r="AP92" s="27"/>
      <c r="AQ92" s="27"/>
      <c r="AR92" s="27"/>
      <c r="AS92" s="27"/>
      <c r="AT92" s="27"/>
      <c r="AU92" s="27"/>
      <c r="AV92" s="27"/>
      <c r="AW92" s="41">
        <v>27545</v>
      </c>
      <c r="AX92" s="41"/>
      <c r="AY92" s="41"/>
      <c r="AZ92" s="41"/>
      <c r="BA92" s="41"/>
      <c r="BB92" s="41"/>
      <c r="BC92" s="41"/>
      <c r="BD92" s="41"/>
      <c r="BE92" s="41">
        <f>AW92</f>
        <v>27545</v>
      </c>
      <c r="BF92" s="41"/>
      <c r="BG92" s="41"/>
      <c r="BH92" s="41"/>
      <c r="BI92" s="41"/>
      <c r="BJ92" s="41"/>
      <c r="BK92" s="41"/>
      <c r="BL92" s="41"/>
    </row>
    <row r="93" spans="1:64" ht="14.25" customHeight="1">
      <c r="A93" s="28">
        <v>4</v>
      </c>
      <c r="B93" s="28"/>
      <c r="C93" s="28"/>
      <c r="D93" s="30" t="s">
        <v>82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29"/>
      <c r="V93" s="29"/>
      <c r="W93" s="29"/>
      <c r="X93" s="29"/>
      <c r="Y93" s="29"/>
      <c r="Z93" s="31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3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</row>
    <row r="94" spans="1:64" ht="41.25" customHeight="1">
      <c r="A94" s="34" t="s">
        <v>34</v>
      </c>
      <c r="B94" s="34"/>
      <c r="C94" s="34"/>
      <c r="D94" s="29" t="s">
        <v>135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35" t="s">
        <v>88</v>
      </c>
      <c r="V94" s="36"/>
      <c r="W94" s="36"/>
      <c r="X94" s="36"/>
      <c r="Y94" s="37"/>
      <c r="Z94" s="29" t="s">
        <v>134</v>
      </c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7"/>
      <c r="AP94" s="27"/>
      <c r="AQ94" s="27"/>
      <c r="AR94" s="27"/>
      <c r="AS94" s="27"/>
      <c r="AT94" s="27"/>
      <c r="AU94" s="27"/>
      <c r="AV94" s="27"/>
      <c r="AW94" s="27">
        <v>18.63</v>
      </c>
      <c r="AX94" s="27"/>
      <c r="AY94" s="27"/>
      <c r="AZ94" s="27"/>
      <c r="BA94" s="27"/>
      <c r="BB94" s="27"/>
      <c r="BC94" s="27"/>
      <c r="BD94" s="27"/>
      <c r="BE94" s="27">
        <f>AW94</f>
        <v>18.63</v>
      </c>
      <c r="BF94" s="27"/>
      <c r="BG94" s="27"/>
      <c r="BH94" s="27"/>
      <c r="BI94" s="27"/>
      <c r="BJ94" s="27"/>
      <c r="BK94" s="27"/>
      <c r="BL94" s="27"/>
    </row>
    <row r="95" spans="1:64" ht="15.75" customHeight="1">
      <c r="A95" s="48"/>
      <c r="B95" s="48"/>
      <c r="C95" s="48"/>
      <c r="D95" s="47" t="s">
        <v>129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29"/>
      <c r="V95" s="29"/>
      <c r="W95" s="29"/>
      <c r="X95" s="29"/>
      <c r="Y95" s="29"/>
      <c r="Z95" s="31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3"/>
      <c r="AO95" s="27"/>
      <c r="AP95" s="27"/>
      <c r="AQ95" s="27"/>
      <c r="AR95" s="27"/>
      <c r="AS95" s="27"/>
      <c r="AT95" s="27"/>
      <c r="AU95" s="27"/>
      <c r="AV95" s="27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</row>
    <row r="96" spans="1:64" ht="17.25" customHeight="1">
      <c r="A96" s="28">
        <v>1</v>
      </c>
      <c r="B96" s="28"/>
      <c r="C96" s="28"/>
      <c r="D96" s="30" t="s">
        <v>77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29"/>
      <c r="V96" s="29"/>
      <c r="W96" s="29"/>
      <c r="X96" s="29"/>
      <c r="Y96" s="29"/>
      <c r="Z96" s="35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</row>
    <row r="97" spans="1:64" ht="41.25" customHeight="1">
      <c r="A97" s="34" t="s">
        <v>24</v>
      </c>
      <c r="B97" s="34"/>
      <c r="C97" s="34"/>
      <c r="D97" s="29" t="s">
        <v>122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35" t="s">
        <v>87</v>
      </c>
      <c r="V97" s="36"/>
      <c r="W97" s="36"/>
      <c r="X97" s="36"/>
      <c r="Y97" s="37"/>
      <c r="Z97" s="29" t="s">
        <v>114</v>
      </c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7"/>
      <c r="AP97" s="27"/>
      <c r="AQ97" s="27"/>
      <c r="AR97" s="27"/>
      <c r="AS97" s="27"/>
      <c r="AT97" s="27"/>
      <c r="AU97" s="27"/>
      <c r="AV97" s="27"/>
      <c r="AW97" s="41">
        <v>15000</v>
      </c>
      <c r="AX97" s="41"/>
      <c r="AY97" s="41"/>
      <c r="AZ97" s="41"/>
      <c r="BA97" s="41"/>
      <c r="BB97" s="41"/>
      <c r="BC97" s="41"/>
      <c r="BD97" s="41"/>
      <c r="BE97" s="41">
        <f>AW97</f>
        <v>15000</v>
      </c>
      <c r="BF97" s="41"/>
      <c r="BG97" s="41"/>
      <c r="BH97" s="41"/>
      <c r="BI97" s="41"/>
      <c r="BJ97" s="41"/>
      <c r="BK97" s="41"/>
      <c r="BL97" s="41"/>
    </row>
    <row r="98" spans="1:64" ht="16.5" customHeight="1">
      <c r="A98" s="38">
        <v>2</v>
      </c>
      <c r="B98" s="39"/>
      <c r="C98" s="40"/>
      <c r="D98" s="30" t="s">
        <v>79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29"/>
      <c r="V98" s="29"/>
      <c r="W98" s="29"/>
      <c r="X98" s="29"/>
      <c r="Y98" s="29"/>
      <c r="Z98" s="31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3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</row>
    <row r="99" spans="1:64" ht="36.75" customHeight="1">
      <c r="A99" s="34" t="s">
        <v>30</v>
      </c>
      <c r="B99" s="34"/>
      <c r="C99" s="34"/>
      <c r="D99" s="29" t="s">
        <v>123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35" t="s">
        <v>86</v>
      </c>
      <c r="V99" s="36"/>
      <c r="W99" s="36"/>
      <c r="X99" s="36"/>
      <c r="Y99" s="37"/>
      <c r="Z99" s="29" t="s">
        <v>0</v>
      </c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7"/>
      <c r="AP99" s="27"/>
      <c r="AQ99" s="27"/>
      <c r="AR99" s="27"/>
      <c r="AS99" s="27"/>
      <c r="AT99" s="27"/>
      <c r="AU99" s="27"/>
      <c r="AV99" s="27"/>
      <c r="AW99" s="27">
        <v>1</v>
      </c>
      <c r="AX99" s="27"/>
      <c r="AY99" s="27"/>
      <c r="AZ99" s="27"/>
      <c r="BA99" s="27"/>
      <c r="BB99" s="27"/>
      <c r="BC99" s="27"/>
      <c r="BD99" s="27"/>
      <c r="BE99" s="27">
        <f>AW99</f>
        <v>1</v>
      </c>
      <c r="BF99" s="27"/>
      <c r="BG99" s="27"/>
      <c r="BH99" s="27"/>
      <c r="BI99" s="27"/>
      <c r="BJ99" s="27"/>
      <c r="BK99" s="27"/>
      <c r="BL99" s="27"/>
    </row>
    <row r="100" spans="1:64" ht="21" customHeight="1">
      <c r="A100" s="38">
        <v>3</v>
      </c>
      <c r="B100" s="39"/>
      <c r="C100" s="40"/>
      <c r="D100" s="30" t="s">
        <v>81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29"/>
      <c r="V100" s="29"/>
      <c r="W100" s="29"/>
      <c r="X100" s="29"/>
      <c r="Y100" s="29"/>
      <c r="Z100" s="31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3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</row>
    <row r="101" spans="1:64" ht="32.25" customHeight="1">
      <c r="A101" s="34" t="s">
        <v>32</v>
      </c>
      <c r="B101" s="34"/>
      <c r="C101" s="34"/>
      <c r="D101" s="29" t="s">
        <v>124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 t="s">
        <v>87</v>
      </c>
      <c r="V101" s="29"/>
      <c r="W101" s="29"/>
      <c r="X101" s="29"/>
      <c r="Y101" s="29"/>
      <c r="Z101" s="29" t="s">
        <v>118</v>
      </c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7"/>
      <c r="AP101" s="27"/>
      <c r="AQ101" s="27"/>
      <c r="AR101" s="27"/>
      <c r="AS101" s="27"/>
      <c r="AT101" s="27"/>
      <c r="AU101" s="27"/>
      <c r="AV101" s="27"/>
      <c r="AW101" s="41">
        <v>15000</v>
      </c>
      <c r="AX101" s="41"/>
      <c r="AY101" s="41"/>
      <c r="AZ101" s="41"/>
      <c r="BA101" s="41"/>
      <c r="BB101" s="41"/>
      <c r="BC101" s="41"/>
      <c r="BD101" s="41"/>
      <c r="BE101" s="41">
        <f>AW101</f>
        <v>15000</v>
      </c>
      <c r="BF101" s="41"/>
      <c r="BG101" s="41"/>
      <c r="BH101" s="41"/>
      <c r="BI101" s="41"/>
      <c r="BJ101" s="41"/>
      <c r="BK101" s="41"/>
      <c r="BL101" s="41"/>
    </row>
    <row r="102" spans="1:64" ht="13.5" customHeight="1">
      <c r="A102" s="28">
        <v>4</v>
      </c>
      <c r="B102" s="28"/>
      <c r="C102" s="28"/>
      <c r="D102" s="30" t="s">
        <v>82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29"/>
      <c r="V102" s="29"/>
      <c r="W102" s="29"/>
      <c r="X102" s="29"/>
      <c r="Y102" s="29"/>
      <c r="Z102" s="31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3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</row>
    <row r="103" spans="1:64" ht="40.5" customHeight="1">
      <c r="A103" s="34" t="s">
        <v>34</v>
      </c>
      <c r="B103" s="34"/>
      <c r="C103" s="34"/>
      <c r="D103" s="29" t="s">
        <v>133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35" t="s">
        <v>88</v>
      </c>
      <c r="V103" s="36"/>
      <c r="W103" s="36"/>
      <c r="X103" s="36"/>
      <c r="Y103" s="37"/>
      <c r="Z103" s="29" t="s">
        <v>134</v>
      </c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7"/>
      <c r="AP103" s="27"/>
      <c r="AQ103" s="27"/>
      <c r="AR103" s="27"/>
      <c r="AS103" s="27"/>
      <c r="AT103" s="27"/>
      <c r="AU103" s="27"/>
      <c r="AV103" s="27"/>
      <c r="AW103" s="27">
        <v>0</v>
      </c>
      <c r="AX103" s="27"/>
      <c r="AY103" s="27"/>
      <c r="AZ103" s="27"/>
      <c r="BA103" s="27"/>
      <c r="BB103" s="27"/>
      <c r="BC103" s="27"/>
      <c r="BD103" s="27"/>
      <c r="BE103" s="27">
        <v>0</v>
      </c>
      <c r="BF103" s="27"/>
      <c r="BG103" s="27"/>
      <c r="BH103" s="27"/>
      <c r="BI103" s="27"/>
      <c r="BJ103" s="27"/>
      <c r="BK103" s="27"/>
      <c r="BL103" s="27"/>
    </row>
    <row r="104" spans="41:64" ht="15" customHeight="1"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</row>
    <row r="105" spans="1:59" ht="15.75" customHeight="1">
      <c r="A105" s="77" t="s">
        <v>89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2"/>
      <c r="AO105" s="78" t="s">
        <v>90</v>
      </c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</row>
    <row r="106" spans="24:59" ht="9" customHeight="1">
      <c r="X106" s="13"/>
      <c r="Y106" s="13"/>
      <c r="Z106" s="13"/>
      <c r="AA106" s="13"/>
      <c r="AB106" s="81" t="s">
        <v>42</v>
      </c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O106" s="79" t="s">
        <v>74</v>
      </c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</row>
    <row r="107" spans="1:6" ht="15.75" customHeight="1">
      <c r="A107" s="80" t="s">
        <v>40</v>
      </c>
      <c r="B107" s="80"/>
      <c r="C107" s="80"/>
      <c r="D107" s="80"/>
      <c r="E107" s="80"/>
      <c r="F107" s="80"/>
    </row>
    <row r="108" spans="1:46" ht="12.75" customHeight="1">
      <c r="A108" s="82" t="s">
        <v>97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20"/>
    </row>
    <row r="109" spans="1:45" ht="12.75">
      <c r="A109" s="17" t="s">
        <v>70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</row>
    <row r="110" spans="1:45" ht="12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59" ht="15" customHeight="1">
      <c r="A111" s="83" t="s">
        <v>22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2"/>
      <c r="AO111" s="78" t="s">
        <v>83</v>
      </c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</row>
    <row r="112" spans="24:59" ht="12.75">
      <c r="X112" s="13"/>
      <c r="Y112" s="13"/>
      <c r="Z112" s="13"/>
      <c r="AA112" s="13"/>
      <c r="AB112" s="13"/>
      <c r="AC112" s="13"/>
      <c r="AD112" s="13"/>
      <c r="AE112" s="13"/>
      <c r="AF112" s="13"/>
      <c r="AG112" s="13" t="s">
        <v>42</v>
      </c>
      <c r="AH112" s="13"/>
      <c r="AI112" s="13"/>
      <c r="AJ112" s="13"/>
      <c r="AK112" s="13"/>
      <c r="AL112" s="13"/>
      <c r="AM112" s="13"/>
      <c r="AO112" s="79" t="s">
        <v>74</v>
      </c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</row>
    <row r="113" spans="1:17" ht="12.75">
      <c r="A113" s="75">
        <v>43956</v>
      </c>
      <c r="B113" s="76"/>
      <c r="C113" s="76"/>
      <c r="D113" s="76"/>
      <c r="E113" s="76"/>
      <c r="F113" s="76"/>
      <c r="G113" s="76"/>
      <c r="H113" s="76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8" ht="12.75">
      <c r="A114" s="79" t="s">
        <v>68</v>
      </c>
      <c r="B114" s="79"/>
      <c r="C114" s="79"/>
      <c r="D114" s="79"/>
      <c r="E114" s="79"/>
      <c r="F114" s="79"/>
      <c r="G114" s="79"/>
      <c r="H114" s="79"/>
    </row>
    <row r="115" ht="12.75">
      <c r="A115" s="16" t="s">
        <v>69</v>
      </c>
    </row>
  </sheetData>
  <sheetProtection/>
  <mergeCells count="519">
    <mergeCell ref="A39:C39"/>
    <mergeCell ref="Z95:AN95"/>
    <mergeCell ref="BD46:BL46"/>
    <mergeCell ref="A46:C46"/>
    <mergeCell ref="D46:AJ46"/>
    <mergeCell ref="AK46:AT46"/>
    <mergeCell ref="AU46:BC46"/>
    <mergeCell ref="Z85:AN85"/>
    <mergeCell ref="U84:Y84"/>
    <mergeCell ref="Z84:AN84"/>
    <mergeCell ref="A114:H114"/>
    <mergeCell ref="AO84:AV84"/>
    <mergeCell ref="A83:C83"/>
    <mergeCell ref="D83:T83"/>
    <mergeCell ref="U83:Y83"/>
    <mergeCell ref="Z83:AN83"/>
    <mergeCell ref="AO85:AV85"/>
    <mergeCell ref="D84:T84"/>
    <mergeCell ref="A85:C85"/>
    <mergeCell ref="D85:T85"/>
    <mergeCell ref="D82:T82"/>
    <mergeCell ref="Z82:AN82"/>
    <mergeCell ref="U85:Y85"/>
    <mergeCell ref="BE84:BL84"/>
    <mergeCell ref="A84:C84"/>
    <mergeCell ref="AW84:BD84"/>
    <mergeCell ref="BE85:BL85"/>
    <mergeCell ref="AW85:BD85"/>
    <mergeCell ref="AO80:AV80"/>
    <mergeCell ref="AO81:AV81"/>
    <mergeCell ref="A80:C80"/>
    <mergeCell ref="D80:T80"/>
    <mergeCell ref="BE83:BL83"/>
    <mergeCell ref="BE81:BL81"/>
    <mergeCell ref="AO82:AV82"/>
    <mergeCell ref="AW82:BD82"/>
    <mergeCell ref="BE82:BL82"/>
    <mergeCell ref="A82:C82"/>
    <mergeCell ref="BE78:BL78"/>
    <mergeCell ref="AO79:AV79"/>
    <mergeCell ref="AW79:BD79"/>
    <mergeCell ref="BE79:BL79"/>
    <mergeCell ref="Z79:AN79"/>
    <mergeCell ref="A81:C81"/>
    <mergeCell ref="D81:T81"/>
    <mergeCell ref="Z81:AN81"/>
    <mergeCell ref="A79:C79"/>
    <mergeCell ref="D79:T79"/>
    <mergeCell ref="A78:C78"/>
    <mergeCell ref="D78:T78"/>
    <mergeCell ref="AO78:AV78"/>
    <mergeCell ref="U78:Y78"/>
    <mergeCell ref="Z78:AN78"/>
    <mergeCell ref="AW78:BD78"/>
    <mergeCell ref="AW77:BD77"/>
    <mergeCell ref="BE77:BL77"/>
    <mergeCell ref="A77:C77"/>
    <mergeCell ref="D77:T77"/>
    <mergeCell ref="U77:Y77"/>
    <mergeCell ref="Z77:AN77"/>
    <mergeCell ref="AO77:AV77"/>
    <mergeCell ref="AW76:BD76"/>
    <mergeCell ref="U74:Y74"/>
    <mergeCell ref="Z74:AN74"/>
    <mergeCell ref="U75:Y75"/>
    <mergeCell ref="Z75:AN75"/>
    <mergeCell ref="AO76:AV76"/>
    <mergeCell ref="Z61:AN61"/>
    <mergeCell ref="A75:C75"/>
    <mergeCell ref="D75:T75"/>
    <mergeCell ref="A76:C76"/>
    <mergeCell ref="A74:C74"/>
    <mergeCell ref="D74:T74"/>
    <mergeCell ref="D76:T76"/>
    <mergeCell ref="A72:C72"/>
    <mergeCell ref="D72:T72"/>
    <mergeCell ref="U72:Y72"/>
    <mergeCell ref="A58:C58"/>
    <mergeCell ref="D58:T58"/>
    <mergeCell ref="A59:C59"/>
    <mergeCell ref="D57:T57"/>
    <mergeCell ref="Z70:AN70"/>
    <mergeCell ref="D71:T71"/>
    <mergeCell ref="Z71:AN71"/>
    <mergeCell ref="Z62:AN62"/>
    <mergeCell ref="Z65:AN65"/>
    <mergeCell ref="Z64:AN64"/>
    <mergeCell ref="U71:Y71"/>
    <mergeCell ref="BE73:BL73"/>
    <mergeCell ref="A73:C73"/>
    <mergeCell ref="D73:T73"/>
    <mergeCell ref="U73:Y73"/>
    <mergeCell ref="Z72:AN72"/>
    <mergeCell ref="A71:C71"/>
    <mergeCell ref="A70:C70"/>
    <mergeCell ref="U62:Y62"/>
    <mergeCell ref="U65:Y65"/>
    <mergeCell ref="U61:Y61"/>
    <mergeCell ref="A62:C62"/>
    <mergeCell ref="A61:C61"/>
    <mergeCell ref="D70:T70"/>
    <mergeCell ref="D65:T65"/>
    <mergeCell ref="D63:T63"/>
    <mergeCell ref="AW70:BD70"/>
    <mergeCell ref="AW68:BD68"/>
    <mergeCell ref="AW67:BD67"/>
    <mergeCell ref="AO65:AV65"/>
    <mergeCell ref="AW65:BD65"/>
    <mergeCell ref="AO66:AV66"/>
    <mergeCell ref="AW66:BD66"/>
    <mergeCell ref="Z92:AN92"/>
    <mergeCell ref="AW87:BD87"/>
    <mergeCell ref="AW89:BD89"/>
    <mergeCell ref="Z66:AN66"/>
    <mergeCell ref="AW73:BD73"/>
    <mergeCell ref="AO72:AV72"/>
    <mergeCell ref="AW74:BD74"/>
    <mergeCell ref="AO91:AV91"/>
    <mergeCell ref="AW91:BD91"/>
    <mergeCell ref="AO89:AV89"/>
    <mergeCell ref="U91:Y91"/>
    <mergeCell ref="Z91:AN91"/>
    <mergeCell ref="U76:Y76"/>
    <mergeCell ref="Z76:AN76"/>
    <mergeCell ref="Z89:AN89"/>
    <mergeCell ref="U90:Y90"/>
    <mergeCell ref="Z90:AN90"/>
    <mergeCell ref="U79:Y79"/>
    <mergeCell ref="U82:Y82"/>
    <mergeCell ref="BE89:BL89"/>
    <mergeCell ref="AO92:AV92"/>
    <mergeCell ref="AW92:BD92"/>
    <mergeCell ref="U80:Y80"/>
    <mergeCell ref="U81:Y81"/>
    <mergeCell ref="AW80:BD80"/>
    <mergeCell ref="BE80:BL80"/>
    <mergeCell ref="AW81:BD81"/>
    <mergeCell ref="AO83:AV83"/>
    <mergeCell ref="AW83:BD83"/>
    <mergeCell ref="BE70:BL70"/>
    <mergeCell ref="BE71:BL71"/>
    <mergeCell ref="AW71:BD71"/>
    <mergeCell ref="D91:T91"/>
    <mergeCell ref="AO70:AV70"/>
    <mergeCell ref="BE90:BL90"/>
    <mergeCell ref="BE88:BL88"/>
    <mergeCell ref="AW72:BD72"/>
    <mergeCell ref="Z73:AN73"/>
    <mergeCell ref="AO71:AV71"/>
    <mergeCell ref="BE93:BL93"/>
    <mergeCell ref="BE92:BL92"/>
    <mergeCell ref="BE72:BL72"/>
    <mergeCell ref="AW75:BD75"/>
    <mergeCell ref="BE75:BL75"/>
    <mergeCell ref="BE76:BL76"/>
    <mergeCell ref="BE91:BL91"/>
    <mergeCell ref="AW88:BD88"/>
    <mergeCell ref="BE87:BL87"/>
    <mergeCell ref="BE74:BL74"/>
    <mergeCell ref="BE94:BL94"/>
    <mergeCell ref="A93:C93"/>
    <mergeCell ref="D93:T93"/>
    <mergeCell ref="U93:Y93"/>
    <mergeCell ref="Z93:AN93"/>
    <mergeCell ref="AO93:AV93"/>
    <mergeCell ref="AW93:BD93"/>
    <mergeCell ref="A94:C94"/>
    <mergeCell ref="D94:T94"/>
    <mergeCell ref="U94:Y94"/>
    <mergeCell ref="AO94:AV94"/>
    <mergeCell ref="AW94:BD94"/>
    <mergeCell ref="Z94:AN94"/>
    <mergeCell ref="A90:C90"/>
    <mergeCell ref="A92:C92"/>
    <mergeCell ref="D92:T92"/>
    <mergeCell ref="U92:Y92"/>
    <mergeCell ref="D90:T90"/>
    <mergeCell ref="AW90:BD90"/>
    <mergeCell ref="A91:C91"/>
    <mergeCell ref="AO90:AV90"/>
    <mergeCell ref="A88:C88"/>
    <mergeCell ref="D88:T88"/>
    <mergeCell ref="U88:Y88"/>
    <mergeCell ref="Z88:AN88"/>
    <mergeCell ref="AO88:AV88"/>
    <mergeCell ref="A89:C89"/>
    <mergeCell ref="D89:T89"/>
    <mergeCell ref="U89:Y89"/>
    <mergeCell ref="AW86:BD86"/>
    <mergeCell ref="BE86:BL86"/>
    <mergeCell ref="A87:C87"/>
    <mergeCell ref="D87:T87"/>
    <mergeCell ref="U87:Y87"/>
    <mergeCell ref="Z87:AN87"/>
    <mergeCell ref="AO87:AV87"/>
    <mergeCell ref="A86:C86"/>
    <mergeCell ref="D86:T86"/>
    <mergeCell ref="U86:Y86"/>
    <mergeCell ref="AO86:AV86"/>
    <mergeCell ref="AO68:AV68"/>
    <mergeCell ref="D68:T68"/>
    <mergeCell ref="U68:Y68"/>
    <mergeCell ref="Z68:AN68"/>
    <mergeCell ref="AO73:AV73"/>
    <mergeCell ref="AO74:AV74"/>
    <mergeCell ref="AO75:AV75"/>
    <mergeCell ref="Z80:AN80"/>
    <mergeCell ref="U70:Y70"/>
    <mergeCell ref="BE68:BL68"/>
    <mergeCell ref="A69:C69"/>
    <mergeCell ref="D69:T69"/>
    <mergeCell ref="U69:Y69"/>
    <mergeCell ref="Z69:AN69"/>
    <mergeCell ref="AO69:AV69"/>
    <mergeCell ref="AW69:BD69"/>
    <mergeCell ref="BE69:BL69"/>
    <mergeCell ref="A68:C68"/>
    <mergeCell ref="BE67:BL67"/>
    <mergeCell ref="A67:C67"/>
    <mergeCell ref="D67:T67"/>
    <mergeCell ref="U67:Y67"/>
    <mergeCell ref="Z67:AN67"/>
    <mergeCell ref="AO67:AV67"/>
    <mergeCell ref="AO62:AV62"/>
    <mergeCell ref="BE66:BL66"/>
    <mergeCell ref="A66:C66"/>
    <mergeCell ref="D66:T66"/>
    <mergeCell ref="U66:Y66"/>
    <mergeCell ref="A63:C63"/>
    <mergeCell ref="A65:C65"/>
    <mergeCell ref="D64:T64"/>
    <mergeCell ref="BE64:BL64"/>
    <mergeCell ref="BE62:BL62"/>
    <mergeCell ref="AW62:BD62"/>
    <mergeCell ref="AW63:BD63"/>
    <mergeCell ref="BE65:BL65"/>
    <mergeCell ref="A64:C64"/>
    <mergeCell ref="U64:Y64"/>
    <mergeCell ref="AO64:AV64"/>
    <mergeCell ref="BE63:BL63"/>
    <mergeCell ref="AO63:AV63"/>
    <mergeCell ref="BE56:BL56"/>
    <mergeCell ref="Z60:AN60"/>
    <mergeCell ref="D62:T62"/>
    <mergeCell ref="U63:Y63"/>
    <mergeCell ref="Z63:AN63"/>
    <mergeCell ref="D61:T61"/>
    <mergeCell ref="BE60:BL60"/>
    <mergeCell ref="AO61:AV61"/>
    <mergeCell ref="AW61:BD61"/>
    <mergeCell ref="BE61:BL61"/>
    <mergeCell ref="A60:C60"/>
    <mergeCell ref="D60:T60"/>
    <mergeCell ref="AO60:AV60"/>
    <mergeCell ref="AW60:BD60"/>
    <mergeCell ref="U60:Y60"/>
    <mergeCell ref="BE57:BL57"/>
    <mergeCell ref="U57:Y57"/>
    <mergeCell ref="Z57:AN57"/>
    <mergeCell ref="A57:C57"/>
    <mergeCell ref="D59:T59"/>
    <mergeCell ref="U59:Y59"/>
    <mergeCell ref="Z58:AN58"/>
    <mergeCell ref="BE58:BL58"/>
    <mergeCell ref="Z59:AN59"/>
    <mergeCell ref="AO59:AV59"/>
    <mergeCell ref="AW59:BD59"/>
    <mergeCell ref="BE59:BL59"/>
    <mergeCell ref="AO58:AV58"/>
    <mergeCell ref="AW58:BD58"/>
    <mergeCell ref="BE50:BL50"/>
    <mergeCell ref="AW53:BD53"/>
    <mergeCell ref="BE55:BL55"/>
    <mergeCell ref="A55:C55"/>
    <mergeCell ref="D55:T55"/>
    <mergeCell ref="U55:Y55"/>
    <mergeCell ref="Z55:AN55"/>
    <mergeCell ref="Z52:AN52"/>
    <mergeCell ref="Z53:AN53"/>
    <mergeCell ref="U51:Y51"/>
    <mergeCell ref="AU43:BC43"/>
    <mergeCell ref="BD45:BL45"/>
    <mergeCell ref="AW52:BD52"/>
    <mergeCell ref="AO50:AV50"/>
    <mergeCell ref="AO52:AV52"/>
    <mergeCell ref="AW50:BD50"/>
    <mergeCell ref="AU47:BC47"/>
    <mergeCell ref="AU45:BC45"/>
    <mergeCell ref="BD47:BL47"/>
    <mergeCell ref="AK48:AT48"/>
    <mergeCell ref="D48:AJ48"/>
    <mergeCell ref="AU40:BC40"/>
    <mergeCell ref="BD40:BL40"/>
    <mergeCell ref="A49:BL49"/>
    <mergeCell ref="AK40:AT40"/>
    <mergeCell ref="BD44:BL44"/>
    <mergeCell ref="A42:BK42"/>
    <mergeCell ref="A43:C43"/>
    <mergeCell ref="D43:AJ43"/>
    <mergeCell ref="AK43:AT43"/>
    <mergeCell ref="A20:BL20"/>
    <mergeCell ref="A40:C40"/>
    <mergeCell ref="U50:Y50"/>
    <mergeCell ref="D50:T50"/>
    <mergeCell ref="D45:AJ45"/>
    <mergeCell ref="A44:C44"/>
    <mergeCell ref="A45:C45"/>
    <mergeCell ref="A47:C47"/>
    <mergeCell ref="D47:AJ47"/>
    <mergeCell ref="A48:C48"/>
    <mergeCell ref="U14:Y14"/>
    <mergeCell ref="A24:BL24"/>
    <mergeCell ref="S15:Z15"/>
    <mergeCell ref="A23:F23"/>
    <mergeCell ref="G23:BL23"/>
    <mergeCell ref="A21:F21"/>
    <mergeCell ref="A22:F22"/>
    <mergeCell ref="G22:BL22"/>
    <mergeCell ref="A19:BL19"/>
    <mergeCell ref="G21:BL21"/>
    <mergeCell ref="A29:F29"/>
    <mergeCell ref="G29:BL29"/>
    <mergeCell ref="A30:F30"/>
    <mergeCell ref="G30:BL30"/>
    <mergeCell ref="A13:Z13"/>
    <mergeCell ref="AA13:BC13"/>
    <mergeCell ref="BD13:BL13"/>
    <mergeCell ref="A14:B14"/>
    <mergeCell ref="C14:I14"/>
    <mergeCell ref="BD14:BL14"/>
    <mergeCell ref="BD38:BL38"/>
    <mergeCell ref="D44:AJ44"/>
    <mergeCell ref="AK44:AT44"/>
    <mergeCell ref="AU44:BC44"/>
    <mergeCell ref="D40:AJ40"/>
    <mergeCell ref="D39:AJ39"/>
    <mergeCell ref="AK39:AT39"/>
    <mergeCell ref="AU39:BC39"/>
    <mergeCell ref="A41:BL41"/>
    <mergeCell ref="BD39:BL39"/>
    <mergeCell ref="A35:C35"/>
    <mergeCell ref="AU38:BC38"/>
    <mergeCell ref="D38:AJ38"/>
    <mergeCell ref="AK35:AT35"/>
    <mergeCell ref="AU35:BC35"/>
    <mergeCell ref="A38:C38"/>
    <mergeCell ref="A37:C37"/>
    <mergeCell ref="AK38:AT38"/>
    <mergeCell ref="AU37:BC37"/>
    <mergeCell ref="BD37:BL37"/>
    <mergeCell ref="BD35:BL35"/>
    <mergeCell ref="D37:AJ37"/>
    <mergeCell ref="BD36:BL36"/>
    <mergeCell ref="AK37:AT37"/>
    <mergeCell ref="D36:AJ36"/>
    <mergeCell ref="D35:AJ35"/>
    <mergeCell ref="A31:AZ31"/>
    <mergeCell ref="A33:C34"/>
    <mergeCell ref="A36:C36"/>
    <mergeCell ref="AU36:BC36"/>
    <mergeCell ref="A32:BK32"/>
    <mergeCell ref="AK33:AT34"/>
    <mergeCell ref="AK36:AT36"/>
    <mergeCell ref="D33:AJ34"/>
    <mergeCell ref="AU33:BC34"/>
    <mergeCell ref="BD33:BL34"/>
    <mergeCell ref="AE15:BC15"/>
    <mergeCell ref="BD11:BL11"/>
    <mergeCell ref="A11:Z11"/>
    <mergeCell ref="AA11:BC11"/>
    <mergeCell ref="A15:I15"/>
    <mergeCell ref="BD15:BL15"/>
    <mergeCell ref="J15:R15"/>
    <mergeCell ref="K14:Q14"/>
    <mergeCell ref="AA14:BC14"/>
    <mergeCell ref="A12:B12"/>
    <mergeCell ref="C12:Z12"/>
    <mergeCell ref="AO1:BL1"/>
    <mergeCell ref="U16:AD16"/>
    <mergeCell ref="AE16:AR16"/>
    <mergeCell ref="AA12:BC12"/>
    <mergeCell ref="BD12:BL12"/>
    <mergeCell ref="AO2:BL2"/>
    <mergeCell ref="AO3:BL3"/>
    <mergeCell ref="AO4:BL4"/>
    <mergeCell ref="AO5:BL5"/>
    <mergeCell ref="A18:BL18"/>
    <mergeCell ref="A16:T16"/>
    <mergeCell ref="AS16:BC16"/>
    <mergeCell ref="T17:W17"/>
    <mergeCell ref="BD16:BL16"/>
    <mergeCell ref="A17:H17"/>
    <mergeCell ref="I17:S17"/>
    <mergeCell ref="A25:BL25"/>
    <mergeCell ref="A28:F28"/>
    <mergeCell ref="A26:BL26"/>
    <mergeCell ref="G28:BL28"/>
    <mergeCell ref="G27:BL27"/>
    <mergeCell ref="A27:F27"/>
    <mergeCell ref="AO6:BF6"/>
    <mergeCell ref="A8:BL8"/>
    <mergeCell ref="A9:BL9"/>
    <mergeCell ref="A10:B10"/>
    <mergeCell ref="AA10:BC10"/>
    <mergeCell ref="C10:Z10"/>
    <mergeCell ref="BD10:BL10"/>
    <mergeCell ref="A113:H113"/>
    <mergeCell ref="A105:AA105"/>
    <mergeCell ref="AO105:BG105"/>
    <mergeCell ref="AO112:BG112"/>
    <mergeCell ref="AO106:BG106"/>
    <mergeCell ref="A107:F107"/>
    <mergeCell ref="AB106:AM106"/>
    <mergeCell ref="A108:AA108"/>
    <mergeCell ref="AO111:BG111"/>
    <mergeCell ref="A111:AA111"/>
    <mergeCell ref="BE52:BL52"/>
    <mergeCell ref="U58:Y58"/>
    <mergeCell ref="U53:Y53"/>
    <mergeCell ref="BE53:BL53"/>
    <mergeCell ref="AO53:AV53"/>
    <mergeCell ref="AW56:BD56"/>
    <mergeCell ref="BE54:BL54"/>
    <mergeCell ref="U54:Y54"/>
    <mergeCell ref="AO55:AV55"/>
    <mergeCell ref="Z56:AN56"/>
    <mergeCell ref="AW96:BD96"/>
    <mergeCell ref="BE96:BL96"/>
    <mergeCell ref="AW95:BD95"/>
    <mergeCell ref="AO54:AV54"/>
    <mergeCell ref="AW54:BD54"/>
    <mergeCell ref="AO57:AV57"/>
    <mergeCell ref="AW57:BD57"/>
    <mergeCell ref="BE95:BL95"/>
    <mergeCell ref="AO56:AV56"/>
    <mergeCell ref="AW64:BD64"/>
    <mergeCell ref="BD43:BL43"/>
    <mergeCell ref="AK45:AT45"/>
    <mergeCell ref="Z51:AN51"/>
    <mergeCell ref="AW51:BD51"/>
    <mergeCell ref="Z50:AN50"/>
    <mergeCell ref="AK47:AT47"/>
    <mergeCell ref="AO51:AV51"/>
    <mergeCell ref="AU48:BC48"/>
    <mergeCell ref="BD48:BL48"/>
    <mergeCell ref="BE51:BL51"/>
    <mergeCell ref="D56:T56"/>
    <mergeCell ref="D51:T51"/>
    <mergeCell ref="A51:C51"/>
    <mergeCell ref="A52:C52"/>
    <mergeCell ref="D52:T52"/>
    <mergeCell ref="A50:C50"/>
    <mergeCell ref="D53:T53"/>
    <mergeCell ref="D97:T97"/>
    <mergeCell ref="A97:C97"/>
    <mergeCell ref="Z97:AN97"/>
    <mergeCell ref="AW55:BD55"/>
    <mergeCell ref="A96:C96"/>
    <mergeCell ref="D96:T96"/>
    <mergeCell ref="U96:Y96"/>
    <mergeCell ref="Z96:AN96"/>
    <mergeCell ref="AO96:AV96"/>
    <mergeCell ref="A95:C95"/>
    <mergeCell ref="U52:Y52"/>
    <mergeCell ref="A53:C53"/>
    <mergeCell ref="U95:Y95"/>
    <mergeCell ref="AO95:AV95"/>
    <mergeCell ref="Z54:AN54"/>
    <mergeCell ref="U56:Y56"/>
    <mergeCell ref="D95:T95"/>
    <mergeCell ref="A54:C54"/>
    <mergeCell ref="D54:T54"/>
    <mergeCell ref="A56:C56"/>
    <mergeCell ref="BE97:BL97"/>
    <mergeCell ref="U97:Y97"/>
    <mergeCell ref="A98:C98"/>
    <mergeCell ref="D98:T98"/>
    <mergeCell ref="U98:Y98"/>
    <mergeCell ref="AW99:BD99"/>
    <mergeCell ref="AW97:BD97"/>
    <mergeCell ref="AO98:AV98"/>
    <mergeCell ref="AW98:BD98"/>
    <mergeCell ref="AO97:AV97"/>
    <mergeCell ref="BE98:BL98"/>
    <mergeCell ref="BE101:BL101"/>
    <mergeCell ref="BE99:BL99"/>
    <mergeCell ref="BE100:BL100"/>
    <mergeCell ref="AO100:AV100"/>
    <mergeCell ref="Z100:AN100"/>
    <mergeCell ref="Z98:AN98"/>
    <mergeCell ref="AW101:BD101"/>
    <mergeCell ref="AO99:AV99"/>
    <mergeCell ref="Z99:AN99"/>
    <mergeCell ref="U99:Y99"/>
    <mergeCell ref="A99:C99"/>
    <mergeCell ref="A101:C101"/>
    <mergeCell ref="D101:T101"/>
    <mergeCell ref="U101:Y101"/>
    <mergeCell ref="A100:C100"/>
    <mergeCell ref="U100:Y100"/>
    <mergeCell ref="BE102:BL102"/>
    <mergeCell ref="AW103:BD103"/>
    <mergeCell ref="Z103:AN103"/>
    <mergeCell ref="A103:C103"/>
    <mergeCell ref="D103:T103"/>
    <mergeCell ref="AO102:AV102"/>
    <mergeCell ref="BE103:BL103"/>
    <mergeCell ref="AO103:AV103"/>
    <mergeCell ref="U103:Y103"/>
    <mergeCell ref="AW100:BD100"/>
    <mergeCell ref="A102:C102"/>
    <mergeCell ref="D99:T99"/>
    <mergeCell ref="D100:T100"/>
    <mergeCell ref="AW102:BD102"/>
    <mergeCell ref="Z102:AN102"/>
    <mergeCell ref="D102:T102"/>
    <mergeCell ref="U102:Y102"/>
    <mergeCell ref="AO101:AV101"/>
    <mergeCell ref="Z101:AN101"/>
  </mergeCells>
  <conditionalFormatting sqref="D37 D39 Z63 D57 D63 D66 D54:D55 Z80 D80 D82 D72:D73 Z54:Z57 Z72:Z73 Z76 D76 Z61 D61">
    <cfRule type="cellIs" priority="32" dxfId="31" operator="equal" stopIfTrue="1">
      <formula>$D36</formula>
    </cfRule>
  </conditionalFormatting>
  <conditionalFormatting sqref="D64 Z99 Z101">
    <cfRule type="cellIs" priority="33" dxfId="31" operator="equal" stopIfTrue="1">
      <formula>$D62</formula>
    </cfRule>
  </conditionalFormatting>
  <conditionalFormatting sqref="D38:D39 D79 Z101">
    <cfRule type="cellIs" priority="37" dxfId="31" operator="equal" stopIfTrue="1">
      <formula>$D32</formula>
    </cfRule>
  </conditionalFormatting>
  <conditionalFormatting sqref="D56 D58 Z58">
    <cfRule type="cellIs" priority="38" dxfId="31" operator="equal" stopIfTrue="1">
      <formula>$D3</formula>
    </cfRule>
  </conditionalFormatting>
  <conditionalFormatting sqref="Z69 D69 Z85 D85 Z90 Z92 Z96 Z98:Z99">
    <cfRule type="cellIs" priority="110" dxfId="31" operator="equal" stopIfTrue="1">
      <formula>$D66</formula>
    </cfRule>
  </conditionalFormatting>
  <conditionalFormatting sqref="D77 Z77:Z78 Z91:Z92 Z100">
    <cfRule type="cellIs" priority="112" dxfId="31" operator="equal" stopIfTrue="1">
      <formula>$D72</formula>
    </cfRule>
  </conditionalFormatting>
  <conditionalFormatting sqref="Z60 D60 D62 Z100">
    <cfRule type="cellIs" priority="139" dxfId="31" operator="equal" stopIfTrue="1">
      <formula>$D53</formula>
    </cfRule>
  </conditionalFormatting>
  <conditionalFormatting sqref="Z89:Z90">
    <cfRule type="cellIs" priority="158" dxfId="31" operator="equal" stopIfTrue="1">
      <formula>$D68</formula>
    </cfRule>
  </conditionalFormatting>
  <conditionalFormatting sqref="Z75 D75">
    <cfRule type="cellIs" priority="161" dxfId="31" operator="equal" stopIfTrue="1">
      <formula>$D31</formula>
    </cfRule>
  </conditionalFormatting>
  <conditionalFormatting sqref="Z87">
    <cfRule type="cellIs" priority="163" dxfId="31" operator="equal" stopIfTrue="1">
      <formula>$D67</formula>
    </cfRule>
  </conditionalFormatting>
  <conditionalFormatting sqref="Z82 Z66">
    <cfRule type="cellIs" priority="67" dxfId="31" operator="equal" stopIfTrue="1">
      <formula>#REF!</formula>
    </cfRule>
  </conditionalFormatting>
  <conditionalFormatting sqref="D83 D67 Z102">
    <cfRule type="cellIs" priority="68" dxfId="31" operator="equal" stopIfTrue="1">
      <formula>#REF!</formula>
    </cfRule>
  </conditionalFormatting>
  <conditionalFormatting sqref="Z85:Z92 D85 Z82:Z83 Z69 D69 Z66:Z67 D78 Z96:Z102">
    <cfRule type="cellIs" priority="41" dxfId="31" operator="equal" stopIfTrue="1">
      <formula>#REF!</formula>
    </cfRule>
  </conditionalFormatting>
  <conditionalFormatting sqref="D84 D68 D70:D71 D52:D53 Z74 D74">
    <cfRule type="cellIs" priority="42" dxfId="31" operator="equal" stopIfTrue="1">
      <formula>#REF!</formula>
    </cfRule>
  </conditionalFormatting>
  <conditionalFormatting sqref="Z88 U84 Z83 D81 U81 U79 U68 Z67 D65 U65 U62 Z59 D59 Z99 Z97">
    <cfRule type="cellIs" priority="43" dxfId="31" operator="equal" stopIfTrue="1">
      <formula>#REF!</formula>
    </cfRule>
  </conditionalFormatting>
  <conditionalFormatting sqref="D83 D67">
    <cfRule type="cellIs" priority="113" dxfId="31" operator="equal" stopIfTrue="1">
      <formula>#REF!</formula>
    </cfRule>
  </conditionalFormatting>
  <conditionalFormatting sqref="Z86 Z88 Z97">
    <cfRule type="cellIs" priority="162" dxfId="31" operator="equal" stopIfTrue="1">
      <formula>#REF!</formula>
    </cfRule>
  </conditionalFormatting>
  <conditionalFormatting sqref="A52:A93 A45:A47 A95:A102">
    <cfRule type="cellIs" priority="45" dxfId="31" operator="equal" stopIfTrue="1">
      <formula>0</formula>
    </cfRule>
  </conditionalFormatting>
  <conditionalFormatting sqref="D36">
    <cfRule type="cellIs" priority="134" dxfId="31" operator="equal" stopIfTrue="1">
      <formula>#REF!</formula>
    </cfRule>
  </conditionalFormatting>
  <conditionalFormatting sqref="Z99 Z101">
    <cfRule type="cellIs" priority="19" dxfId="31" operator="equal" stopIfTrue="1">
      <formula>$D95</formula>
    </cfRule>
  </conditionalFormatting>
  <conditionalFormatting sqref="Z98">
    <cfRule type="cellIs" priority="16" dxfId="31" operator="equal" stopIfTrue="1">
      <formula>$D81</formula>
    </cfRule>
  </conditionalFormatting>
  <conditionalFormatting sqref="Z96:Z97">
    <cfRule type="cellIs" priority="15" dxfId="31" operator="equal" stopIfTrue="1">
      <formula>$D80</formula>
    </cfRule>
  </conditionalFormatting>
  <conditionalFormatting sqref="Z97">
    <cfRule type="cellIs" priority="173" dxfId="31" operator="equal" stopIfTrue="1">
      <formula>#REF!</formula>
    </cfRule>
  </conditionalFormatting>
  <conditionalFormatting sqref="Z99">
    <cfRule type="cellIs" priority="213" dxfId="31" operator="equal" stopIfTrue="1">
      <formula>#REF!</formula>
    </cfRule>
  </conditionalFormatting>
  <conditionalFormatting sqref="Z103">
    <cfRule type="cellIs" priority="4" dxfId="31" operator="equal" stopIfTrue="1">
      <formula>$D101</formula>
    </cfRule>
  </conditionalFormatting>
  <conditionalFormatting sqref="Z103">
    <cfRule type="cellIs" priority="5" dxfId="31" operator="equal" stopIfTrue="1">
      <formula>#REF!</formula>
    </cfRule>
  </conditionalFormatting>
  <conditionalFormatting sqref="A103">
    <cfRule type="cellIs" priority="6" dxfId="31" operator="equal" stopIfTrue="1">
      <formula>0</formula>
    </cfRule>
  </conditionalFormatting>
  <conditionalFormatting sqref="Z103">
    <cfRule type="cellIs" priority="7" dxfId="31" operator="equal" stopIfTrue="1">
      <formula>#REF!</formula>
    </cfRule>
  </conditionalFormatting>
  <conditionalFormatting sqref="Z94">
    <cfRule type="cellIs" priority="3" dxfId="31" operator="equal" stopIfTrue="1">
      <formula>$D91</formula>
    </cfRule>
  </conditionalFormatting>
  <conditionalFormatting sqref="Z94">
    <cfRule type="cellIs" priority="1" dxfId="31" operator="equal" stopIfTrue="1">
      <formula>#REF!</formula>
    </cfRule>
  </conditionalFormatting>
  <conditionalFormatting sqref="A94">
    <cfRule type="cellIs" priority="2" dxfId="31" operator="equal" stopIfTrue="1">
      <formula>0</formula>
    </cfRule>
  </conditionalFormatting>
  <printOptions/>
  <pageMargins left="0.5905511811023623" right="0.31496062992125984" top="0.35" bottom="0.31" header="0" footer="0"/>
  <pageSetup fitToHeight="4" horizontalDpi="600" verticalDpi="600" orientation="landscape" paperSize="9" scale="75" r:id="rId1"/>
  <rowBreaks count="3" manualBreakCount="3">
    <brk id="34" max="63" man="1"/>
    <brk id="67" max="63" man="1"/>
    <brk id="9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VNMR-65-02</cp:lastModifiedBy>
  <cp:lastPrinted>2020-04-02T06:50:47Z</cp:lastPrinted>
  <dcterms:created xsi:type="dcterms:W3CDTF">2016-08-15T09:54:21Z</dcterms:created>
  <dcterms:modified xsi:type="dcterms:W3CDTF">2020-05-06T13:03:58Z</dcterms:modified>
  <cp:category/>
  <cp:version/>
  <cp:contentType/>
  <cp:contentStatus/>
</cp:coreProperties>
</file>